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Plan comptable" sheetId="2" state="visible" r:id="rId2"/>
    <sheet xmlns:r="http://schemas.openxmlformats.org/officeDocument/2006/relationships" name="Journal" sheetId="3" state="visible" r:id="rId3"/>
    <sheet xmlns:r="http://schemas.openxmlformats.org/officeDocument/2006/relationships" name="Balance" sheetId="4" state="visible" r:id="rId4"/>
  </sheets>
  <definedNames>
    <definedName name="_xlnm._FilterDatabase" localSheetId="1" hidden="1">'Plan comptable'!$A$5:$C$400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;&quot;-&quot;"/>
    <numFmt numFmtId="165" formatCode="yyyy-mm-dd"/>
    <numFmt numFmtId="166" formatCode="DD/MM/YYYY"/>
  </numFmts>
  <fonts count="5">
    <font>
      <name val="Calibri"/>
      <family val="2"/>
      <color theme="1"/>
      <sz val="11"/>
      <scheme val="minor"/>
    </font>
    <font>
      <b val="1"/>
      <color rgb="00123A31"/>
      <sz val="14"/>
    </font>
    <font>
      <i val="1"/>
      <color rgb="00666666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23A31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CFC8BA"/>
      </left>
      <right style="thin">
        <color rgb="00CFC8BA"/>
      </right>
      <top style="thin">
        <color rgb="00CFC8BA"/>
      </top>
      <bottom style="thin">
        <color rgb="00CFC8B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0" fillId="3" borderId="0" pivotButton="0" quotePrefix="0" xfId="0"/>
    <xf numFmtId="164" fontId="3" fillId="0" borderId="0" pivotButton="0" quotePrefix="0" xfId="0"/>
    <xf numFmtId="166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Lettra Lite · Kit comptable SYSCOHADA révisé - v1.1</t>
        </is>
      </c>
    </row>
    <row r="2">
      <c r="A2" s="2" t="inlineStr">
        <is>
          <t>Tenue de comptabilité simplifiée selon la structure du SYSCOHADA révisé (Acte uniforme OHADA 2017).</t>
        </is>
      </c>
    </row>
    <row r="4" ht="32" customHeight="1">
      <c r="A4" s="3" t="inlineStr">
        <is>
          <t>Site officiel</t>
        </is>
      </c>
      <c r="B4" s="4" t="inlineStr">
        <is>
          <t>Version officielle, mises à jour et autres kits : https://lettra.pages.dev/</t>
        </is>
      </c>
    </row>
    <row r="5" ht="32" customHeight="1">
      <c r="A5" s="3" t="inlineStr">
        <is>
          <t>1. Paramètres</t>
        </is>
      </c>
      <c r="B5" s="4" t="inlineStr">
        <is>
          <t>Saisissez le nom de l'entreprise (onglet Journal, case jaune).</t>
        </is>
      </c>
    </row>
    <row r="6" ht="32" customHeight="1">
      <c r="A6" s="3" t="inlineStr">
        <is>
          <t>2. Plan comptable</t>
        </is>
      </c>
      <c r="B6" s="4" t="inlineStr">
        <is>
          <t>Les principaux comptes sont déjà listés. Ajoutez vos sous-comptes sur les lignes vides en bas.</t>
        </is>
      </c>
    </row>
    <row r="7" ht="32" customHeight="1">
      <c r="A7" s="3" t="inlineStr">
        <is>
          <t>3. Journal</t>
        </is>
      </c>
      <c r="B7" s="4" t="inlineStr">
        <is>
          <t>Une ligne par mouvement : date, journal, n° de pièce, compte, libellé, débit OU crédit. Chaque pièce doit être équilibrée (colonne Contrôle = OK).</t>
        </is>
      </c>
    </row>
    <row r="8" ht="32" customHeight="1">
      <c r="A8" s="3" t="inlineStr">
        <is>
          <t>4. Balance</t>
        </is>
      </c>
      <c r="B8" s="4" t="inlineStr">
        <is>
          <t>Calculée automatiquement : totaux et soldes de chaque compte, avec contrôles d'équilibre.</t>
        </is>
      </c>
    </row>
    <row r="9" ht="32" customHeight="1">
      <c r="A9" s="3" t="inlineStr">
        <is>
          <t>Exemple</t>
        </is>
      </c>
      <c r="B9" s="4" t="inlineStr">
        <is>
          <t>Le journal contient des écritures d'exemple (pièces P001 à P009). Supprimez-les avant de commencer.</t>
        </is>
      </c>
    </row>
    <row r="10" ht="32" customHeight="1">
      <c r="A10" s="3" t="inlineStr">
        <is>
          <t>Important</t>
        </is>
      </c>
      <c r="B10" s="4" t="inlineStr">
        <is>
          <t>Ne passez pas d'écriture de clôture vers les comptes 13x : le résultat est calculé automatiquement.</t>
        </is>
      </c>
    </row>
    <row r="11" ht="32" customHeight="1">
      <c r="A11" s="3" t="inlineStr">
        <is>
          <t>Avertissement</t>
        </is>
      </c>
      <c r="B11" s="4" t="inlineStr">
        <is>
          <t>Présentation simplifiée, distincte des états financiers officiels (DSF). Cet outil ne remplace pas un expert-comptable. Les taux et les règles fiscales varient selon le pays : vérifiez-les.</t>
        </is>
      </c>
    </row>
    <row r="12" ht="32" customHeight="1">
      <c r="A12" s="3" t="inlineStr">
        <is>
          <t>Version complète</t>
        </is>
      </c>
      <c r="B12" s="4" t="inlineStr">
        <is>
          <t>Grand livre, compte de résultat, bilan, déclaration de TVA mensuelle et 1 000 lignes : voir le kit Lettra PME.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0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70" customWidth="1" min="2" max="2"/>
    <col width="9" customWidth="1" min="3" max="3"/>
  </cols>
  <sheetData>
    <row r="1">
      <c r="A1" s="1" t="inlineStr">
        <is>
          <t>Plan comptable SYSCOHADA révisé - principaux comptes</t>
        </is>
      </c>
    </row>
    <row r="2">
      <c r="A2" s="2" t="inlineStr">
        <is>
          <t>Liste non exhaustive. Ajoutez vos comptes sur les lignes vides (numéro sans espace).</t>
        </is>
      </c>
    </row>
    <row r="5">
      <c r="A5" s="5" t="inlineStr">
        <is>
          <t>Compte</t>
        </is>
      </c>
      <c r="B5" s="5" t="inlineStr">
        <is>
          <t>Intitulé</t>
        </is>
      </c>
      <c r="C5" s="5" t="inlineStr">
        <is>
          <t>Classe</t>
        </is>
      </c>
    </row>
    <row r="6">
      <c r="A6" t="n">
        <v>101</v>
      </c>
      <c r="B6" t="inlineStr">
        <is>
          <t>Capital social</t>
        </is>
      </c>
      <c r="C6">
        <f>IF(A6="","",VALUE(LEFT(A6,1)))</f>
        <v/>
      </c>
    </row>
    <row r="7">
      <c r="A7" t="n">
        <v>103</v>
      </c>
      <c r="B7" t="inlineStr">
        <is>
          <t>Capital personnel</t>
        </is>
      </c>
      <c r="C7">
        <f>IF(A7="","",VALUE(LEFT(A7,1)))</f>
        <v/>
      </c>
    </row>
    <row r="8">
      <c r="A8" t="n">
        <v>104</v>
      </c>
      <c r="B8" t="inlineStr">
        <is>
          <t>Compte de l'exploitant</t>
        </is>
      </c>
      <c r="C8">
        <f>IF(A8="","",VALUE(LEFT(A8,1)))</f>
        <v/>
      </c>
    </row>
    <row r="9">
      <c r="A9" t="n">
        <v>105</v>
      </c>
      <c r="B9" t="inlineStr">
        <is>
          <t>Primes liées au capital social</t>
        </is>
      </c>
      <c r="C9">
        <f>IF(A9="","",VALUE(LEFT(A9,1)))</f>
        <v/>
      </c>
    </row>
    <row r="10">
      <c r="A10" t="n">
        <v>109</v>
      </c>
      <c r="B10" t="inlineStr">
        <is>
          <t>Apporteurs, capital souscrit, non appelé</t>
        </is>
      </c>
      <c r="C10">
        <f>IF(A10="","",VALUE(LEFT(A10,1)))</f>
        <v/>
      </c>
    </row>
    <row r="11">
      <c r="A11" t="n">
        <v>111</v>
      </c>
      <c r="B11" t="inlineStr">
        <is>
          <t>Réserve légale</t>
        </is>
      </c>
      <c r="C11">
        <f>IF(A11="","",VALUE(LEFT(A11,1)))</f>
        <v/>
      </c>
    </row>
    <row r="12">
      <c r="A12" t="n">
        <v>112</v>
      </c>
      <c r="B12" t="inlineStr">
        <is>
          <t>Réserves statutaires ou contractuelles</t>
        </is>
      </c>
      <c r="C12">
        <f>IF(A12="","",VALUE(LEFT(A12,1)))</f>
        <v/>
      </c>
    </row>
    <row r="13">
      <c r="A13" t="n">
        <v>118</v>
      </c>
      <c r="B13" t="inlineStr">
        <is>
          <t>Autres réserves</t>
        </is>
      </c>
      <c r="C13">
        <f>IF(A13="","",VALUE(LEFT(A13,1)))</f>
        <v/>
      </c>
    </row>
    <row r="14">
      <c r="A14" t="n">
        <v>121</v>
      </c>
      <c r="B14" t="inlineStr">
        <is>
          <t>Report à nouveau créditeur</t>
        </is>
      </c>
      <c r="C14">
        <f>IF(A14="","",VALUE(LEFT(A14,1)))</f>
        <v/>
      </c>
    </row>
    <row r="15">
      <c r="A15" t="n">
        <v>129</v>
      </c>
      <c r="B15" t="inlineStr">
        <is>
          <t>Report à nouveau débiteur</t>
        </is>
      </c>
      <c r="C15">
        <f>IF(A15="","",VALUE(LEFT(A15,1)))</f>
        <v/>
      </c>
    </row>
    <row r="16">
      <c r="A16" t="n">
        <v>131</v>
      </c>
      <c r="B16" t="inlineStr">
        <is>
          <t>Résultat net : bénéfice</t>
        </is>
      </c>
      <c r="C16">
        <f>IF(A16="","",VALUE(LEFT(A16,1)))</f>
        <v/>
      </c>
    </row>
    <row r="17">
      <c r="A17" t="n">
        <v>139</v>
      </c>
      <c r="B17" t="inlineStr">
        <is>
          <t>Résultat net : perte</t>
        </is>
      </c>
      <c r="C17">
        <f>IF(A17="","",VALUE(LEFT(A17,1)))</f>
        <v/>
      </c>
    </row>
    <row r="18">
      <c r="A18" t="n">
        <v>141</v>
      </c>
      <c r="B18" t="inlineStr">
        <is>
          <t>Subventions d'équipement</t>
        </is>
      </c>
      <c r="C18">
        <f>IF(A18="","",VALUE(LEFT(A18,1)))</f>
        <v/>
      </c>
    </row>
    <row r="19">
      <c r="A19" t="n">
        <v>151</v>
      </c>
      <c r="B19" t="inlineStr">
        <is>
          <t>Amortissements dérogatoires</t>
        </is>
      </c>
      <c r="C19">
        <f>IF(A19="","",VALUE(LEFT(A19,1)))</f>
        <v/>
      </c>
    </row>
    <row r="20">
      <c r="A20" t="n">
        <v>162</v>
      </c>
      <c r="B20" t="inlineStr">
        <is>
          <t>Emprunts et dettes auprès des établissements de crédit</t>
        </is>
      </c>
      <c r="C20">
        <f>IF(A20="","",VALUE(LEFT(A20,1)))</f>
        <v/>
      </c>
    </row>
    <row r="21">
      <c r="A21" t="n">
        <v>165</v>
      </c>
      <c r="B21" t="inlineStr">
        <is>
          <t>Dépôts et cautionnements reçus</t>
        </is>
      </c>
      <c r="C21">
        <f>IF(A21="","",VALUE(LEFT(A21,1)))</f>
        <v/>
      </c>
    </row>
    <row r="22">
      <c r="A22" t="n">
        <v>166</v>
      </c>
      <c r="B22" t="inlineStr">
        <is>
          <t>Intérêts courus</t>
        </is>
      </c>
      <c r="C22">
        <f>IF(A22="","",VALUE(LEFT(A22,1)))</f>
        <v/>
      </c>
    </row>
    <row r="23">
      <c r="A23" t="n">
        <v>168</v>
      </c>
      <c r="B23" t="inlineStr">
        <is>
          <t>Autres emprunts et dettes</t>
        </is>
      </c>
      <c r="C23">
        <f>IF(A23="","",VALUE(LEFT(A23,1)))</f>
        <v/>
      </c>
    </row>
    <row r="24">
      <c r="A24" t="n">
        <v>191</v>
      </c>
      <c r="B24" t="inlineStr">
        <is>
          <t>Provisions pour litiges</t>
        </is>
      </c>
      <c r="C24">
        <f>IF(A24="","",VALUE(LEFT(A24,1)))</f>
        <v/>
      </c>
    </row>
    <row r="25">
      <c r="A25" t="n">
        <v>211</v>
      </c>
      <c r="B25" t="inlineStr">
        <is>
          <t>Frais de développement</t>
        </is>
      </c>
      <c r="C25">
        <f>IF(A25="","",VALUE(LEFT(A25,1)))</f>
        <v/>
      </c>
    </row>
    <row r="26">
      <c r="A26" t="n">
        <v>212</v>
      </c>
      <c r="B26" t="inlineStr">
        <is>
          <t>Brevets, licences, concessions et droits similaires</t>
        </is>
      </c>
      <c r="C26">
        <f>IF(A26="","",VALUE(LEFT(A26,1)))</f>
        <v/>
      </c>
    </row>
    <row r="27">
      <c r="A27" t="n">
        <v>213</v>
      </c>
      <c r="B27" t="inlineStr">
        <is>
          <t>Logiciels et sites internet</t>
        </is>
      </c>
      <c r="C27">
        <f>IF(A27="","",VALUE(LEFT(A27,1)))</f>
        <v/>
      </c>
    </row>
    <row r="28">
      <c r="A28" t="n">
        <v>215</v>
      </c>
      <c r="B28" t="inlineStr">
        <is>
          <t>Fonds commercial</t>
        </is>
      </c>
      <c r="C28">
        <f>IF(A28="","",VALUE(LEFT(A28,1)))</f>
        <v/>
      </c>
    </row>
    <row r="29">
      <c r="A29" t="n">
        <v>216</v>
      </c>
      <c r="B29" t="inlineStr">
        <is>
          <t>Droit au bail</t>
        </is>
      </c>
      <c r="C29">
        <f>IF(A29="","",VALUE(LEFT(A29,1)))</f>
        <v/>
      </c>
    </row>
    <row r="30">
      <c r="A30" t="n">
        <v>221</v>
      </c>
      <c r="B30" t="inlineStr">
        <is>
          <t>Terrains agricoles et forestiers</t>
        </is>
      </c>
      <c r="C30">
        <f>IF(A30="","",VALUE(LEFT(A30,1)))</f>
        <v/>
      </c>
    </row>
    <row r="31">
      <c r="A31" t="n">
        <v>222</v>
      </c>
      <c r="B31" t="inlineStr">
        <is>
          <t>Terrains nus</t>
        </is>
      </c>
      <c r="C31">
        <f>IF(A31="","",VALUE(LEFT(A31,1)))</f>
        <v/>
      </c>
    </row>
    <row r="32">
      <c r="A32" t="n">
        <v>231</v>
      </c>
      <c r="B32" t="inlineStr">
        <is>
          <t>Bâtiments industriels et commerciaux sur sol propre</t>
        </is>
      </c>
      <c r="C32">
        <f>IF(A32="","",VALUE(LEFT(A32,1)))</f>
        <v/>
      </c>
    </row>
    <row r="33">
      <c r="A33" t="n">
        <v>234</v>
      </c>
      <c r="B33" t="inlineStr">
        <is>
          <t>Aménagements et installations techniques</t>
        </is>
      </c>
      <c r="C33">
        <f>IF(A33="","",VALUE(LEFT(A33,1)))</f>
        <v/>
      </c>
    </row>
    <row r="34">
      <c r="A34" t="n">
        <v>241</v>
      </c>
      <c r="B34" t="inlineStr">
        <is>
          <t>Matériel et outillage industriel et commercial</t>
        </is>
      </c>
      <c r="C34">
        <f>IF(A34="","",VALUE(LEFT(A34,1)))</f>
        <v/>
      </c>
    </row>
    <row r="35">
      <c r="A35" t="n">
        <v>244</v>
      </c>
      <c r="B35" t="inlineStr">
        <is>
          <t>Matériel et mobilier</t>
        </is>
      </c>
      <c r="C35">
        <f>IF(A35="","",VALUE(LEFT(A35,1)))</f>
        <v/>
      </c>
    </row>
    <row r="36">
      <c r="A36" t="n">
        <v>2441</v>
      </c>
      <c r="B36" t="inlineStr">
        <is>
          <t>Matériel de bureau</t>
        </is>
      </c>
      <c r="C36">
        <f>IF(A36="","",VALUE(LEFT(A36,1)))</f>
        <v/>
      </c>
    </row>
    <row r="37">
      <c r="A37" t="n">
        <v>2442</v>
      </c>
      <c r="B37" t="inlineStr">
        <is>
          <t>Matériel informatique</t>
        </is>
      </c>
      <c r="C37">
        <f>IF(A37="","",VALUE(LEFT(A37,1)))</f>
        <v/>
      </c>
    </row>
    <row r="38">
      <c r="A38" t="n">
        <v>2444</v>
      </c>
      <c r="B38" t="inlineStr">
        <is>
          <t>Mobilier de bureau</t>
        </is>
      </c>
      <c r="C38">
        <f>IF(A38="","",VALUE(LEFT(A38,1)))</f>
        <v/>
      </c>
    </row>
    <row r="39">
      <c r="A39" t="n">
        <v>245</v>
      </c>
      <c r="B39" t="inlineStr">
        <is>
          <t>Matériel de transport</t>
        </is>
      </c>
      <c r="C39">
        <f>IF(A39="","",VALUE(LEFT(A39,1)))</f>
        <v/>
      </c>
    </row>
    <row r="40">
      <c r="A40" t="n">
        <v>275</v>
      </c>
      <c r="B40" t="inlineStr">
        <is>
          <t>Dépôts et cautionnements versés</t>
        </is>
      </c>
      <c r="C40">
        <f>IF(A40="","",VALUE(LEFT(A40,1)))</f>
        <v/>
      </c>
    </row>
    <row r="41">
      <c r="A41" t="n">
        <v>281</v>
      </c>
      <c r="B41" t="inlineStr">
        <is>
          <t>Amortissements des immobilisations incorporelles</t>
        </is>
      </c>
      <c r="C41">
        <f>IF(A41="","",VALUE(LEFT(A41,1)))</f>
        <v/>
      </c>
    </row>
    <row r="42">
      <c r="A42" t="n">
        <v>283</v>
      </c>
      <c r="B42" t="inlineStr">
        <is>
          <t>Amortissements des bâtiments et aménagements</t>
        </is>
      </c>
      <c r="C42">
        <f>IF(A42="","",VALUE(LEFT(A42,1)))</f>
        <v/>
      </c>
    </row>
    <row r="43">
      <c r="A43" t="n">
        <v>284</v>
      </c>
      <c r="B43" t="inlineStr">
        <is>
          <t>Amortissements du matériel</t>
        </is>
      </c>
      <c r="C43">
        <f>IF(A43="","",VALUE(LEFT(A43,1)))</f>
        <v/>
      </c>
    </row>
    <row r="44">
      <c r="A44" t="n">
        <v>2844</v>
      </c>
      <c r="B44" t="inlineStr">
        <is>
          <t>Amortissements du matériel et mobilier</t>
        </is>
      </c>
      <c r="C44">
        <f>IF(A44="","",VALUE(LEFT(A44,1)))</f>
        <v/>
      </c>
    </row>
    <row r="45">
      <c r="A45" t="n">
        <v>2845</v>
      </c>
      <c r="B45" t="inlineStr">
        <is>
          <t>Amortissements du matériel de transport</t>
        </is>
      </c>
      <c r="C45">
        <f>IF(A45="","",VALUE(LEFT(A45,1)))</f>
        <v/>
      </c>
    </row>
    <row r="46">
      <c r="A46" t="n">
        <v>31</v>
      </c>
      <c r="B46" t="inlineStr">
        <is>
          <t>Marchandises</t>
        </is>
      </c>
      <c r="C46">
        <f>IF(A46="","",VALUE(LEFT(A46,1)))</f>
        <v/>
      </c>
    </row>
    <row r="47">
      <c r="A47" t="n">
        <v>32</v>
      </c>
      <c r="B47" t="inlineStr">
        <is>
          <t>Matières premières et fournitures liées</t>
        </is>
      </c>
      <c r="C47">
        <f>IF(A47="","",VALUE(LEFT(A47,1)))</f>
        <v/>
      </c>
    </row>
    <row r="48">
      <c r="A48" t="n">
        <v>33</v>
      </c>
      <c r="B48" t="inlineStr">
        <is>
          <t>Autres approvisionnements</t>
        </is>
      </c>
      <c r="C48">
        <f>IF(A48="","",VALUE(LEFT(A48,1)))</f>
        <v/>
      </c>
    </row>
    <row r="49">
      <c r="A49" t="n">
        <v>36</v>
      </c>
      <c r="B49" t="inlineStr">
        <is>
          <t>Produits finis</t>
        </is>
      </c>
      <c r="C49">
        <f>IF(A49="","",VALUE(LEFT(A49,1)))</f>
        <v/>
      </c>
    </row>
    <row r="50">
      <c r="A50" t="n">
        <v>37</v>
      </c>
      <c r="B50" t="inlineStr">
        <is>
          <t>Produits intermédiaires et résiduels</t>
        </is>
      </c>
      <c r="C50">
        <f>IF(A50="","",VALUE(LEFT(A50,1)))</f>
        <v/>
      </c>
    </row>
    <row r="51">
      <c r="A51" t="n">
        <v>401</v>
      </c>
      <c r="B51" t="inlineStr">
        <is>
          <t>Fournisseurs, dettes en compte</t>
        </is>
      </c>
      <c r="C51">
        <f>IF(A51="","",VALUE(LEFT(A51,1)))</f>
        <v/>
      </c>
    </row>
    <row r="52">
      <c r="A52" t="n">
        <v>408</v>
      </c>
      <c r="B52" t="inlineStr">
        <is>
          <t>Fournisseurs, factures non parvenues</t>
        </is>
      </c>
      <c r="C52">
        <f>IF(A52="","",VALUE(LEFT(A52,1)))</f>
        <v/>
      </c>
    </row>
    <row r="53">
      <c r="A53" t="n">
        <v>409</v>
      </c>
      <c r="B53" t="inlineStr">
        <is>
          <t>Fournisseurs débiteurs (avances et acomptes versés)</t>
        </is>
      </c>
      <c r="C53">
        <f>IF(A53="","",VALUE(LEFT(A53,1)))</f>
        <v/>
      </c>
    </row>
    <row r="54">
      <c r="A54" t="n">
        <v>411</v>
      </c>
      <c r="B54" t="inlineStr">
        <is>
          <t>Clients</t>
        </is>
      </c>
      <c r="C54">
        <f>IF(A54="","",VALUE(LEFT(A54,1)))</f>
        <v/>
      </c>
    </row>
    <row r="55">
      <c r="A55" t="n">
        <v>416</v>
      </c>
      <c r="B55" t="inlineStr">
        <is>
          <t>Créances clients litigieuses ou douteuses</t>
        </is>
      </c>
      <c r="C55">
        <f>IF(A55="","",VALUE(LEFT(A55,1)))</f>
        <v/>
      </c>
    </row>
    <row r="56">
      <c r="A56" t="n">
        <v>418</v>
      </c>
      <c r="B56" t="inlineStr">
        <is>
          <t>Clients, produits à recevoir</t>
        </is>
      </c>
      <c r="C56">
        <f>IF(A56="","",VALUE(LEFT(A56,1)))</f>
        <v/>
      </c>
    </row>
    <row r="57">
      <c r="A57" t="n">
        <v>419</v>
      </c>
      <c r="B57" t="inlineStr">
        <is>
          <t>Clients créditeurs (avances et acomptes reçus)</t>
        </is>
      </c>
      <c r="C57">
        <f>IF(A57="","",VALUE(LEFT(A57,1)))</f>
        <v/>
      </c>
    </row>
    <row r="58">
      <c r="A58" t="n">
        <v>421</v>
      </c>
      <c r="B58" t="inlineStr">
        <is>
          <t>Personnel, avances et acomptes</t>
        </is>
      </c>
      <c r="C58">
        <f>IF(A58="","",VALUE(LEFT(A58,1)))</f>
        <v/>
      </c>
    </row>
    <row r="59">
      <c r="A59" t="n">
        <v>422</v>
      </c>
      <c r="B59" t="inlineStr">
        <is>
          <t>Personnel, rémunérations dues</t>
        </is>
      </c>
      <c r="C59">
        <f>IF(A59="","",VALUE(LEFT(A59,1)))</f>
        <v/>
      </c>
    </row>
    <row r="60">
      <c r="A60" t="n">
        <v>431</v>
      </c>
      <c r="B60" t="inlineStr">
        <is>
          <t>Sécurité sociale</t>
        </is>
      </c>
      <c r="C60">
        <f>IF(A60="","",VALUE(LEFT(A60,1)))</f>
        <v/>
      </c>
    </row>
    <row r="61">
      <c r="A61" t="n">
        <v>441</v>
      </c>
      <c r="B61" t="inlineStr">
        <is>
          <t>État, impôt sur les bénéfices</t>
        </is>
      </c>
      <c r="C61">
        <f>IF(A61="","",VALUE(LEFT(A61,1)))</f>
        <v/>
      </c>
    </row>
    <row r="62">
      <c r="A62" t="n">
        <v>442</v>
      </c>
      <c r="B62" t="inlineStr">
        <is>
          <t>État, autres impôts et taxes</t>
        </is>
      </c>
      <c r="C62">
        <f>IF(A62="","",VALUE(LEFT(A62,1)))</f>
        <v/>
      </c>
    </row>
    <row r="63">
      <c r="A63" t="n">
        <v>4431</v>
      </c>
      <c r="B63" t="inlineStr">
        <is>
          <t>État, TVA facturée sur ventes</t>
        </is>
      </c>
      <c r="C63">
        <f>IF(A63="","",VALUE(LEFT(A63,1)))</f>
        <v/>
      </c>
    </row>
    <row r="64">
      <c r="A64" t="n">
        <v>4432</v>
      </c>
      <c r="B64" t="inlineStr">
        <is>
          <t>État, TVA facturée sur prestations de services</t>
        </is>
      </c>
      <c r="C64">
        <f>IF(A64="","",VALUE(LEFT(A64,1)))</f>
        <v/>
      </c>
    </row>
    <row r="65">
      <c r="A65" t="n">
        <v>4441</v>
      </c>
      <c r="B65" t="inlineStr">
        <is>
          <t>État, TVA due</t>
        </is>
      </c>
      <c r="C65">
        <f>IF(A65="","",VALUE(LEFT(A65,1)))</f>
        <v/>
      </c>
    </row>
    <row r="66">
      <c r="A66" t="n">
        <v>4449</v>
      </c>
      <c r="B66" t="inlineStr">
        <is>
          <t>État, crédit de TVA à reporter</t>
        </is>
      </c>
      <c r="C66">
        <f>IF(A66="","",VALUE(LEFT(A66,1)))</f>
        <v/>
      </c>
    </row>
    <row r="67">
      <c r="A67" t="n">
        <v>4451</v>
      </c>
      <c r="B67" t="inlineStr">
        <is>
          <t>État, TVA récupérable sur immobilisations</t>
        </is>
      </c>
      <c r="C67">
        <f>IF(A67="","",VALUE(LEFT(A67,1)))</f>
        <v/>
      </c>
    </row>
    <row r="68">
      <c r="A68" t="n">
        <v>4452</v>
      </c>
      <c r="B68" t="inlineStr">
        <is>
          <t>État, TVA récupérable sur achats</t>
        </is>
      </c>
      <c r="C68">
        <f>IF(A68="","",VALUE(LEFT(A68,1)))</f>
        <v/>
      </c>
    </row>
    <row r="69">
      <c r="A69" t="n">
        <v>4453</v>
      </c>
      <c r="B69" t="inlineStr">
        <is>
          <t>État, TVA récupérable sur transport</t>
        </is>
      </c>
      <c r="C69">
        <f>IF(A69="","",VALUE(LEFT(A69,1)))</f>
        <v/>
      </c>
    </row>
    <row r="70">
      <c r="A70" t="n">
        <v>4454</v>
      </c>
      <c r="B70" t="inlineStr">
        <is>
          <t>État, TVA récupérable sur services extérieurs et autres charges</t>
        </is>
      </c>
      <c r="C70">
        <f>IF(A70="","",VALUE(LEFT(A70,1)))</f>
        <v/>
      </c>
    </row>
    <row r="71">
      <c r="A71" t="n">
        <v>447</v>
      </c>
      <c r="B71" t="inlineStr">
        <is>
          <t>État, impôts retenus à la source</t>
        </is>
      </c>
      <c r="C71">
        <f>IF(A71="","",VALUE(LEFT(A71,1)))</f>
        <v/>
      </c>
    </row>
    <row r="72">
      <c r="A72" t="n">
        <v>462</v>
      </c>
      <c r="B72" t="inlineStr">
        <is>
          <t>Associés - comptes courants</t>
        </is>
      </c>
      <c r="C72">
        <f>IF(A72="","",VALUE(LEFT(A72,1)))</f>
        <v/>
      </c>
    </row>
    <row r="73">
      <c r="A73" t="n">
        <v>471</v>
      </c>
      <c r="B73" t="inlineStr">
        <is>
          <t>Débiteurs et créditeurs divers</t>
        </is>
      </c>
      <c r="C73">
        <f>IF(A73="","",VALUE(LEFT(A73,1)))</f>
        <v/>
      </c>
    </row>
    <row r="74">
      <c r="A74" t="n">
        <v>476</v>
      </c>
      <c r="B74" t="inlineStr">
        <is>
          <t>Charges constatées d'avance</t>
        </is>
      </c>
      <c r="C74">
        <f>IF(A74="","",VALUE(LEFT(A74,1)))</f>
        <v/>
      </c>
    </row>
    <row r="75">
      <c r="A75" t="n">
        <v>477</v>
      </c>
      <c r="B75" t="inlineStr">
        <is>
          <t>Produits constatés d'avance</t>
        </is>
      </c>
      <c r="C75">
        <f>IF(A75="","",VALUE(LEFT(A75,1)))</f>
        <v/>
      </c>
    </row>
    <row r="76">
      <c r="A76" t="n">
        <v>481</v>
      </c>
      <c r="B76" t="inlineStr">
        <is>
          <t>Fournisseurs d'investissements</t>
        </is>
      </c>
      <c r="C76">
        <f>IF(A76="","",VALUE(LEFT(A76,1)))</f>
        <v/>
      </c>
    </row>
    <row r="77">
      <c r="A77" t="n">
        <v>485</v>
      </c>
      <c r="B77" t="inlineStr">
        <is>
          <t>Créances sur cessions d'immobilisations</t>
        </is>
      </c>
      <c r="C77">
        <f>IF(A77="","",VALUE(LEFT(A77,1)))</f>
        <v/>
      </c>
    </row>
    <row r="78">
      <c r="A78" t="n">
        <v>491</v>
      </c>
      <c r="B78" t="inlineStr">
        <is>
          <t>Dépréciations des comptes clients</t>
        </is>
      </c>
      <c r="C78">
        <f>IF(A78="","",VALUE(LEFT(A78,1)))</f>
        <v/>
      </c>
    </row>
    <row r="79">
      <c r="A79" t="n">
        <v>521</v>
      </c>
      <c r="B79" t="inlineStr">
        <is>
          <t>Banques locales</t>
        </is>
      </c>
      <c r="C79">
        <f>IF(A79="","",VALUE(LEFT(A79,1)))</f>
        <v/>
      </c>
    </row>
    <row r="80">
      <c r="A80" t="n">
        <v>531</v>
      </c>
      <c r="B80" t="inlineStr">
        <is>
          <t>Chèques postaux</t>
        </is>
      </c>
      <c r="C80">
        <f>IF(A80="","",VALUE(LEFT(A80,1)))</f>
        <v/>
      </c>
    </row>
    <row r="81">
      <c r="A81" t="n">
        <v>552</v>
      </c>
      <c r="B81" t="inlineStr">
        <is>
          <t>Monnaie électronique - téléphone portable (Mobile Money)</t>
        </is>
      </c>
      <c r="C81">
        <f>IF(A81="","",VALUE(LEFT(A81,1)))</f>
        <v/>
      </c>
    </row>
    <row r="82">
      <c r="A82" t="n">
        <v>561</v>
      </c>
      <c r="B82" t="inlineStr">
        <is>
          <t>Crédits de trésorerie</t>
        </is>
      </c>
      <c r="C82">
        <f>IF(A82="","",VALUE(LEFT(A82,1)))</f>
        <v/>
      </c>
    </row>
    <row r="83">
      <c r="A83" t="n">
        <v>571</v>
      </c>
      <c r="B83" t="inlineStr">
        <is>
          <t>Caisse siège social</t>
        </is>
      </c>
      <c r="C83">
        <f>IF(A83="","",VALUE(LEFT(A83,1)))</f>
        <v/>
      </c>
    </row>
    <row r="84">
      <c r="A84" t="n">
        <v>585</v>
      </c>
      <c r="B84" t="inlineStr">
        <is>
          <t>Virements de fonds</t>
        </is>
      </c>
      <c r="C84">
        <f>IF(A84="","",VALUE(LEFT(A84,1)))</f>
        <v/>
      </c>
    </row>
    <row r="85">
      <c r="A85" t="n">
        <v>601</v>
      </c>
      <c r="B85" t="inlineStr">
        <is>
          <t>Achats de marchandises</t>
        </is>
      </c>
      <c r="C85">
        <f>IF(A85="","",VALUE(LEFT(A85,1)))</f>
        <v/>
      </c>
    </row>
    <row r="86">
      <c r="A86" t="n">
        <v>6031</v>
      </c>
      <c r="B86" t="inlineStr">
        <is>
          <t>Variations des stocks de marchandises</t>
        </is>
      </c>
      <c r="C86">
        <f>IF(A86="","",VALUE(LEFT(A86,1)))</f>
        <v/>
      </c>
    </row>
    <row r="87">
      <c r="A87" t="n">
        <v>602</v>
      </c>
      <c r="B87" t="inlineStr">
        <is>
          <t>Achats de matières premières et fournitures liées</t>
        </is>
      </c>
      <c r="C87">
        <f>IF(A87="","",VALUE(LEFT(A87,1)))</f>
        <v/>
      </c>
    </row>
    <row r="88">
      <c r="A88" t="n">
        <v>604</v>
      </c>
      <c r="B88" t="inlineStr">
        <is>
          <t>Achats stockés de matières et fournitures consommables</t>
        </is>
      </c>
      <c r="C88">
        <f>IF(A88="","",VALUE(LEFT(A88,1)))</f>
        <v/>
      </c>
    </row>
    <row r="89">
      <c r="A89" t="n">
        <v>6051</v>
      </c>
      <c r="B89" t="inlineStr">
        <is>
          <t>Fournitures non stockables - Eau</t>
        </is>
      </c>
      <c r="C89">
        <f>IF(A89="","",VALUE(LEFT(A89,1)))</f>
        <v/>
      </c>
    </row>
    <row r="90">
      <c r="A90" t="n">
        <v>6052</v>
      </c>
      <c r="B90" t="inlineStr">
        <is>
          <t>Fournitures non stockables - Électricité</t>
        </is>
      </c>
      <c r="C90">
        <f>IF(A90="","",VALUE(LEFT(A90,1)))</f>
        <v/>
      </c>
    </row>
    <row r="91">
      <c r="A91" t="n">
        <v>6053</v>
      </c>
      <c r="B91" t="inlineStr">
        <is>
          <t>Fournitures non stockables - Autres énergies</t>
        </is>
      </c>
      <c r="C91">
        <f>IF(A91="","",VALUE(LEFT(A91,1)))</f>
        <v/>
      </c>
    </row>
    <row r="92">
      <c r="A92" t="n">
        <v>6054</v>
      </c>
      <c r="B92" t="inlineStr">
        <is>
          <t>Fournitures d'entretien non stockables</t>
        </is>
      </c>
      <c r="C92">
        <f>IF(A92="","",VALUE(LEFT(A92,1)))</f>
        <v/>
      </c>
    </row>
    <row r="93">
      <c r="A93" t="n">
        <v>6055</v>
      </c>
      <c r="B93" t="inlineStr">
        <is>
          <t>Fournitures de bureau non stockables</t>
        </is>
      </c>
      <c r="C93">
        <f>IF(A93="","",VALUE(LEFT(A93,1)))</f>
        <v/>
      </c>
    </row>
    <row r="94">
      <c r="A94" t="n">
        <v>608</v>
      </c>
      <c r="B94" t="inlineStr">
        <is>
          <t>Achats d'emballages</t>
        </is>
      </c>
      <c r="C94">
        <f>IF(A94="","",VALUE(LEFT(A94,1)))</f>
        <v/>
      </c>
    </row>
    <row r="95">
      <c r="A95" t="n">
        <v>612</v>
      </c>
      <c r="B95" t="inlineStr">
        <is>
          <t>Transports sur ventes</t>
        </is>
      </c>
      <c r="C95">
        <f>IF(A95="","",VALUE(LEFT(A95,1)))</f>
        <v/>
      </c>
    </row>
    <row r="96">
      <c r="A96" t="n">
        <v>614</v>
      </c>
      <c r="B96" t="inlineStr">
        <is>
          <t>Transports du personnel</t>
        </is>
      </c>
      <c r="C96">
        <f>IF(A96="","",VALUE(LEFT(A96,1)))</f>
        <v/>
      </c>
    </row>
    <row r="97">
      <c r="A97" t="n">
        <v>618</v>
      </c>
      <c r="B97" t="inlineStr">
        <is>
          <t>Autres frais de transport</t>
        </is>
      </c>
      <c r="C97">
        <f>IF(A97="","",VALUE(LEFT(A97,1)))</f>
        <v/>
      </c>
    </row>
    <row r="98">
      <c r="A98" t="n">
        <v>622</v>
      </c>
      <c r="B98" t="inlineStr">
        <is>
          <t>Locations et charges locatives</t>
        </is>
      </c>
      <c r="C98">
        <f>IF(A98="","",VALUE(LEFT(A98,1)))</f>
        <v/>
      </c>
    </row>
    <row r="99">
      <c r="A99" t="n">
        <v>624</v>
      </c>
      <c r="B99" t="inlineStr">
        <is>
          <t>Entretien, réparations et maintenance</t>
        </is>
      </c>
      <c r="C99">
        <f>IF(A99="","",VALUE(LEFT(A99,1)))</f>
        <v/>
      </c>
    </row>
    <row r="100">
      <c r="A100" t="n">
        <v>625</v>
      </c>
      <c r="B100" t="inlineStr">
        <is>
          <t>Primes d'assurance</t>
        </is>
      </c>
      <c r="C100">
        <f>IF(A100="","",VALUE(LEFT(A100,1)))</f>
        <v/>
      </c>
    </row>
    <row r="101">
      <c r="A101" t="n">
        <v>627</v>
      </c>
      <c r="B101" t="inlineStr">
        <is>
          <t>Publicité, publications, relations publiques</t>
        </is>
      </c>
      <c r="C101">
        <f>IF(A101="","",VALUE(LEFT(A101,1)))</f>
        <v/>
      </c>
    </row>
    <row r="102">
      <c r="A102" t="n">
        <v>628</v>
      </c>
      <c r="B102" t="inlineStr">
        <is>
          <t>Frais de télécommunications</t>
        </is>
      </c>
      <c r="C102">
        <f>IF(A102="","",VALUE(LEFT(A102,1)))</f>
        <v/>
      </c>
    </row>
    <row r="103">
      <c r="A103" t="n">
        <v>631</v>
      </c>
      <c r="B103" t="inlineStr">
        <is>
          <t>Frais bancaires</t>
        </is>
      </c>
      <c r="C103">
        <f>IF(A103="","",VALUE(LEFT(A103,1)))</f>
        <v/>
      </c>
    </row>
    <row r="104">
      <c r="A104" t="n">
        <v>632</v>
      </c>
      <c r="B104" t="inlineStr">
        <is>
          <t>Rémunérations d'intermédiaires et de conseils</t>
        </is>
      </c>
      <c r="C104">
        <f>IF(A104="","",VALUE(LEFT(A104,1)))</f>
        <v/>
      </c>
    </row>
    <row r="105">
      <c r="A105" t="n">
        <v>633</v>
      </c>
      <c r="B105" t="inlineStr">
        <is>
          <t>Frais de formation du personnel</t>
        </is>
      </c>
      <c r="C105">
        <f>IF(A105="","",VALUE(LEFT(A105,1)))</f>
        <v/>
      </c>
    </row>
    <row r="106">
      <c r="A106" t="n">
        <v>638</v>
      </c>
      <c r="B106" t="inlineStr">
        <is>
          <t>Autres charges externes</t>
        </is>
      </c>
      <c r="C106">
        <f>IF(A106="","",VALUE(LEFT(A106,1)))</f>
        <v/>
      </c>
    </row>
    <row r="107">
      <c r="A107" t="n">
        <v>641</v>
      </c>
      <c r="B107" t="inlineStr">
        <is>
          <t>Impôts et taxes directs</t>
        </is>
      </c>
      <c r="C107">
        <f>IF(A107="","",VALUE(LEFT(A107,1)))</f>
        <v/>
      </c>
    </row>
    <row r="108">
      <c r="A108" t="n">
        <v>645</v>
      </c>
      <c r="B108" t="inlineStr">
        <is>
          <t>Impôts et taxes indirects</t>
        </is>
      </c>
      <c r="C108">
        <f>IF(A108="","",VALUE(LEFT(A108,1)))</f>
        <v/>
      </c>
    </row>
    <row r="109">
      <c r="A109" t="n">
        <v>646</v>
      </c>
      <c r="B109" t="inlineStr">
        <is>
          <t>Droits d'enregistrement</t>
        </is>
      </c>
      <c r="C109">
        <f>IF(A109="","",VALUE(LEFT(A109,1)))</f>
        <v/>
      </c>
    </row>
    <row r="110">
      <c r="A110" t="n">
        <v>658</v>
      </c>
      <c r="B110" t="inlineStr">
        <is>
          <t>Charges diverses</t>
        </is>
      </c>
      <c r="C110">
        <f>IF(A110="","",VALUE(LEFT(A110,1)))</f>
        <v/>
      </c>
    </row>
    <row r="111">
      <c r="A111" t="n">
        <v>661</v>
      </c>
      <c r="B111" t="inlineStr">
        <is>
          <t>Rémunérations directes versées au personnel national</t>
        </is>
      </c>
      <c r="C111">
        <f>IF(A111="","",VALUE(LEFT(A111,1)))</f>
        <v/>
      </c>
    </row>
    <row r="112">
      <c r="A112" t="n">
        <v>663</v>
      </c>
      <c r="B112" t="inlineStr">
        <is>
          <t>Indemnités forfaitaires versées au personnel</t>
        </is>
      </c>
      <c r="C112">
        <f>IF(A112="","",VALUE(LEFT(A112,1)))</f>
        <v/>
      </c>
    </row>
    <row r="113">
      <c r="A113" t="n">
        <v>664</v>
      </c>
      <c r="B113" t="inlineStr">
        <is>
          <t>Charges sociales</t>
        </is>
      </c>
      <c r="C113">
        <f>IF(A113="","",VALUE(LEFT(A113,1)))</f>
        <v/>
      </c>
    </row>
    <row r="114">
      <c r="A114" t="n">
        <v>671</v>
      </c>
      <c r="B114" t="inlineStr">
        <is>
          <t>Intérêts des emprunts</t>
        </is>
      </c>
      <c r="C114">
        <f>IF(A114="","",VALUE(LEFT(A114,1)))</f>
        <v/>
      </c>
    </row>
    <row r="115">
      <c r="A115" t="n">
        <v>674</v>
      </c>
      <c r="B115" t="inlineStr">
        <is>
          <t>Autres intérêts</t>
        </is>
      </c>
      <c r="C115">
        <f>IF(A115="","",VALUE(LEFT(A115,1)))</f>
        <v/>
      </c>
    </row>
    <row r="116">
      <c r="A116" t="n">
        <v>681</v>
      </c>
      <c r="B116" t="inlineStr">
        <is>
          <t>Dotations aux amortissements d'exploitation</t>
        </is>
      </c>
      <c r="C116">
        <f>IF(A116="","",VALUE(LEFT(A116,1)))</f>
        <v/>
      </c>
    </row>
    <row r="117">
      <c r="A117" t="n">
        <v>691</v>
      </c>
      <c r="B117" t="inlineStr">
        <is>
          <t>Dotations aux provisions et dépréciations d'exploitation</t>
        </is>
      </c>
      <c r="C117">
        <f>IF(A117="","",VALUE(LEFT(A117,1)))</f>
        <v/>
      </c>
    </row>
    <row r="118">
      <c r="A118" t="n">
        <v>701</v>
      </c>
      <c r="B118" t="inlineStr">
        <is>
          <t>Ventes de marchandises</t>
        </is>
      </c>
      <c r="C118">
        <f>IF(A118="","",VALUE(LEFT(A118,1)))</f>
        <v/>
      </c>
    </row>
    <row r="119">
      <c r="A119" t="n">
        <v>702</v>
      </c>
      <c r="B119" t="inlineStr">
        <is>
          <t>Ventes de produits finis</t>
        </is>
      </c>
      <c r="C119">
        <f>IF(A119="","",VALUE(LEFT(A119,1)))</f>
        <v/>
      </c>
    </row>
    <row r="120">
      <c r="A120" t="n">
        <v>706</v>
      </c>
      <c r="B120" t="inlineStr">
        <is>
          <t>Services vendus</t>
        </is>
      </c>
      <c r="C120">
        <f>IF(A120="","",VALUE(LEFT(A120,1)))</f>
        <v/>
      </c>
    </row>
    <row r="121">
      <c r="A121" t="n">
        <v>707</v>
      </c>
      <c r="B121" t="inlineStr">
        <is>
          <t>Produits accessoires</t>
        </is>
      </c>
      <c r="C121">
        <f>IF(A121="","",VALUE(LEFT(A121,1)))</f>
        <v/>
      </c>
    </row>
    <row r="122">
      <c r="A122" t="n">
        <v>711</v>
      </c>
      <c r="B122" t="inlineStr">
        <is>
          <t>Subventions d'exploitation</t>
        </is>
      </c>
      <c r="C122">
        <f>IF(A122="","",VALUE(LEFT(A122,1)))</f>
        <v/>
      </c>
    </row>
    <row r="123">
      <c r="A123" t="n">
        <v>758</v>
      </c>
      <c r="B123" t="inlineStr">
        <is>
          <t>Produits divers</t>
        </is>
      </c>
      <c r="C123">
        <f>IF(A123="","",VALUE(LEFT(A123,1)))</f>
        <v/>
      </c>
    </row>
    <row r="124">
      <c r="A124" t="n">
        <v>771</v>
      </c>
      <c r="B124" t="inlineStr">
        <is>
          <t>Intérêts de prêts et créances diverses</t>
        </is>
      </c>
      <c r="C124">
        <f>IF(A124="","",VALUE(LEFT(A124,1)))</f>
        <v/>
      </c>
    </row>
    <row r="125">
      <c r="A125" t="n">
        <v>781</v>
      </c>
      <c r="B125" t="inlineStr">
        <is>
          <t>Transferts de charges d'exploitation</t>
        </is>
      </c>
      <c r="C125">
        <f>IF(A125="","",VALUE(LEFT(A125,1)))</f>
        <v/>
      </c>
    </row>
    <row r="126">
      <c r="A126" t="n">
        <v>791</v>
      </c>
      <c r="B126" t="inlineStr">
        <is>
          <t>Reprises de provisions et dépréciations d'exploitation</t>
        </is>
      </c>
      <c r="C126">
        <f>IF(A126="","",VALUE(LEFT(A126,1)))</f>
        <v/>
      </c>
    </row>
    <row r="127">
      <c r="A127" t="n">
        <v>811</v>
      </c>
      <c r="B127" t="inlineStr">
        <is>
          <t>Valeurs comptables des cessions d'immobilisations incorporelles</t>
        </is>
      </c>
      <c r="C127">
        <f>IF(A127="","",VALUE(LEFT(A127,1)))</f>
        <v/>
      </c>
    </row>
    <row r="128">
      <c r="A128" t="n">
        <v>812</v>
      </c>
      <c r="B128" t="inlineStr">
        <is>
          <t>Valeurs comptables des cessions d'immobilisations corporelles</t>
        </is>
      </c>
      <c r="C128">
        <f>IF(A128="","",VALUE(LEFT(A128,1)))</f>
        <v/>
      </c>
    </row>
    <row r="129">
      <c r="A129" t="n">
        <v>821</v>
      </c>
      <c r="B129" t="inlineStr">
        <is>
          <t>Produits des cessions d'immobilisations incorporelles</t>
        </is>
      </c>
      <c r="C129">
        <f>IF(A129="","",VALUE(LEFT(A129,1)))</f>
        <v/>
      </c>
    </row>
    <row r="130">
      <c r="A130" t="n">
        <v>822</v>
      </c>
      <c r="B130" t="inlineStr">
        <is>
          <t>Produits des cessions d'immobilisations corporelles</t>
        </is>
      </c>
      <c r="C130">
        <f>IF(A130="","",VALUE(LEFT(A130,1)))</f>
        <v/>
      </c>
    </row>
    <row r="131">
      <c r="A131" t="n">
        <v>831</v>
      </c>
      <c r="B131" t="inlineStr">
        <is>
          <t>Charges hors activités ordinaires constatées</t>
        </is>
      </c>
      <c r="C131">
        <f>IF(A131="","",VALUE(LEFT(A131,1)))</f>
        <v/>
      </c>
    </row>
    <row r="132">
      <c r="A132" t="n">
        <v>841</v>
      </c>
      <c r="B132" t="inlineStr">
        <is>
          <t>Produits hors activités ordinaires constatés</t>
        </is>
      </c>
      <c r="C132">
        <f>IF(A132="","",VALUE(LEFT(A132,1)))</f>
        <v/>
      </c>
    </row>
    <row r="133">
      <c r="A133" t="n">
        <v>891</v>
      </c>
      <c r="B133" t="inlineStr">
        <is>
          <t>Impôts sur les bénéfices de l'exercice</t>
        </is>
      </c>
      <c r="C133">
        <f>IF(A133="","",VALUE(LEFT(A133,1)))</f>
        <v/>
      </c>
    </row>
    <row r="134">
      <c r="A134" t="n">
        <v>895</v>
      </c>
      <c r="B134" t="inlineStr">
        <is>
          <t>Impôt minimum forfaitaire (IMF)</t>
        </is>
      </c>
      <c r="C134">
        <f>IF(A134="","",VALUE(LEFT(A134,1)))</f>
        <v/>
      </c>
    </row>
    <row r="135">
      <c r="C135">
        <f>IF(A135="","",VALUE(LEFT(A135,1)))</f>
        <v/>
      </c>
    </row>
    <row r="136">
      <c r="C136">
        <f>IF(A136="","",VALUE(LEFT(A136,1)))</f>
        <v/>
      </c>
    </row>
    <row r="137">
      <c r="C137">
        <f>IF(A137="","",VALUE(LEFT(A137,1)))</f>
        <v/>
      </c>
    </row>
    <row r="138">
      <c r="C138">
        <f>IF(A138="","",VALUE(LEFT(A138,1)))</f>
        <v/>
      </c>
    </row>
    <row r="139">
      <c r="C139">
        <f>IF(A139="","",VALUE(LEFT(A139,1)))</f>
        <v/>
      </c>
    </row>
    <row r="140">
      <c r="C140">
        <f>IF(A140="","",VALUE(LEFT(A140,1)))</f>
        <v/>
      </c>
    </row>
    <row r="141">
      <c r="C141">
        <f>IF(A141="","",VALUE(LEFT(A141,1)))</f>
        <v/>
      </c>
    </row>
    <row r="142">
      <c r="C142">
        <f>IF(A142="","",VALUE(LEFT(A142,1)))</f>
        <v/>
      </c>
    </row>
    <row r="143">
      <c r="C143">
        <f>IF(A143="","",VALUE(LEFT(A143,1)))</f>
        <v/>
      </c>
    </row>
    <row r="144">
      <c r="C144">
        <f>IF(A144="","",VALUE(LEFT(A144,1)))</f>
        <v/>
      </c>
    </row>
    <row r="145">
      <c r="C145">
        <f>IF(A145="","",VALUE(LEFT(A145,1)))</f>
        <v/>
      </c>
    </row>
    <row r="146">
      <c r="C146">
        <f>IF(A146="","",VALUE(LEFT(A146,1)))</f>
        <v/>
      </c>
    </row>
    <row r="147">
      <c r="C147">
        <f>IF(A147="","",VALUE(LEFT(A147,1)))</f>
        <v/>
      </c>
    </row>
    <row r="148">
      <c r="C148">
        <f>IF(A148="","",VALUE(LEFT(A148,1)))</f>
        <v/>
      </c>
    </row>
    <row r="149">
      <c r="C149">
        <f>IF(A149="","",VALUE(LEFT(A149,1)))</f>
        <v/>
      </c>
    </row>
    <row r="150">
      <c r="C150">
        <f>IF(A150="","",VALUE(LEFT(A150,1)))</f>
        <v/>
      </c>
    </row>
    <row r="151">
      <c r="C151">
        <f>IF(A151="","",VALUE(LEFT(A151,1)))</f>
        <v/>
      </c>
    </row>
    <row r="152">
      <c r="C152">
        <f>IF(A152="","",VALUE(LEFT(A152,1)))</f>
        <v/>
      </c>
    </row>
    <row r="153">
      <c r="C153">
        <f>IF(A153="","",VALUE(LEFT(A153,1)))</f>
        <v/>
      </c>
    </row>
    <row r="154">
      <c r="C154">
        <f>IF(A154="","",VALUE(LEFT(A154,1)))</f>
        <v/>
      </c>
    </row>
    <row r="155">
      <c r="C155">
        <f>IF(A155="","",VALUE(LEFT(A155,1)))</f>
        <v/>
      </c>
    </row>
    <row r="156">
      <c r="C156">
        <f>IF(A156="","",VALUE(LEFT(A156,1)))</f>
        <v/>
      </c>
    </row>
    <row r="157">
      <c r="C157">
        <f>IF(A157="","",VALUE(LEFT(A157,1)))</f>
        <v/>
      </c>
    </row>
    <row r="158">
      <c r="C158">
        <f>IF(A158="","",VALUE(LEFT(A158,1)))</f>
        <v/>
      </c>
    </row>
    <row r="159">
      <c r="C159">
        <f>IF(A159="","",VALUE(LEFT(A159,1)))</f>
        <v/>
      </c>
    </row>
    <row r="160">
      <c r="C160">
        <f>IF(A160="","",VALUE(LEFT(A160,1)))</f>
        <v/>
      </c>
    </row>
    <row r="161">
      <c r="C161">
        <f>IF(A161="","",VALUE(LEFT(A161,1)))</f>
        <v/>
      </c>
    </row>
    <row r="162">
      <c r="C162">
        <f>IF(A162="","",VALUE(LEFT(A162,1)))</f>
        <v/>
      </c>
    </row>
    <row r="163">
      <c r="C163">
        <f>IF(A163="","",VALUE(LEFT(A163,1)))</f>
        <v/>
      </c>
    </row>
    <row r="164">
      <c r="C164">
        <f>IF(A164="","",VALUE(LEFT(A164,1)))</f>
        <v/>
      </c>
    </row>
    <row r="165">
      <c r="C165">
        <f>IF(A165="","",VALUE(LEFT(A165,1)))</f>
        <v/>
      </c>
    </row>
    <row r="166">
      <c r="C166">
        <f>IF(A166="","",VALUE(LEFT(A166,1)))</f>
        <v/>
      </c>
    </row>
    <row r="167">
      <c r="C167">
        <f>IF(A167="","",VALUE(LEFT(A167,1)))</f>
        <v/>
      </c>
    </row>
    <row r="168">
      <c r="C168">
        <f>IF(A168="","",VALUE(LEFT(A168,1)))</f>
        <v/>
      </c>
    </row>
    <row r="169">
      <c r="C169">
        <f>IF(A169="","",VALUE(LEFT(A169,1)))</f>
        <v/>
      </c>
    </row>
    <row r="170">
      <c r="C170">
        <f>IF(A170="","",VALUE(LEFT(A170,1)))</f>
        <v/>
      </c>
    </row>
    <row r="171">
      <c r="C171">
        <f>IF(A171="","",VALUE(LEFT(A171,1)))</f>
        <v/>
      </c>
    </row>
    <row r="172">
      <c r="C172">
        <f>IF(A172="","",VALUE(LEFT(A172,1)))</f>
        <v/>
      </c>
    </row>
    <row r="173">
      <c r="C173">
        <f>IF(A173="","",VALUE(LEFT(A173,1)))</f>
        <v/>
      </c>
    </row>
    <row r="174">
      <c r="C174">
        <f>IF(A174="","",VALUE(LEFT(A174,1)))</f>
        <v/>
      </c>
    </row>
    <row r="175">
      <c r="C175">
        <f>IF(A175="","",VALUE(LEFT(A175,1)))</f>
        <v/>
      </c>
    </row>
    <row r="176">
      <c r="C176">
        <f>IF(A176="","",VALUE(LEFT(A176,1)))</f>
        <v/>
      </c>
    </row>
    <row r="177">
      <c r="C177">
        <f>IF(A177="","",VALUE(LEFT(A177,1)))</f>
        <v/>
      </c>
    </row>
    <row r="178">
      <c r="C178">
        <f>IF(A178="","",VALUE(LEFT(A178,1)))</f>
        <v/>
      </c>
    </row>
    <row r="179">
      <c r="C179">
        <f>IF(A179="","",VALUE(LEFT(A179,1)))</f>
        <v/>
      </c>
    </row>
    <row r="180">
      <c r="C180">
        <f>IF(A180="","",VALUE(LEFT(A180,1)))</f>
        <v/>
      </c>
    </row>
    <row r="181">
      <c r="C181">
        <f>IF(A181="","",VALUE(LEFT(A181,1)))</f>
        <v/>
      </c>
    </row>
    <row r="182">
      <c r="C182">
        <f>IF(A182="","",VALUE(LEFT(A182,1)))</f>
        <v/>
      </c>
    </row>
    <row r="183">
      <c r="C183">
        <f>IF(A183="","",VALUE(LEFT(A183,1)))</f>
        <v/>
      </c>
    </row>
    <row r="184">
      <c r="C184">
        <f>IF(A184="","",VALUE(LEFT(A184,1)))</f>
        <v/>
      </c>
    </row>
    <row r="185">
      <c r="C185">
        <f>IF(A185="","",VALUE(LEFT(A185,1)))</f>
        <v/>
      </c>
    </row>
    <row r="186">
      <c r="C186">
        <f>IF(A186="","",VALUE(LEFT(A186,1)))</f>
        <v/>
      </c>
    </row>
    <row r="187">
      <c r="C187">
        <f>IF(A187="","",VALUE(LEFT(A187,1)))</f>
        <v/>
      </c>
    </row>
    <row r="188">
      <c r="C188">
        <f>IF(A188="","",VALUE(LEFT(A188,1)))</f>
        <v/>
      </c>
    </row>
    <row r="189">
      <c r="C189">
        <f>IF(A189="","",VALUE(LEFT(A189,1)))</f>
        <v/>
      </c>
    </row>
    <row r="190">
      <c r="C190">
        <f>IF(A190="","",VALUE(LEFT(A190,1)))</f>
        <v/>
      </c>
    </row>
    <row r="191">
      <c r="C191">
        <f>IF(A191="","",VALUE(LEFT(A191,1)))</f>
        <v/>
      </c>
    </row>
    <row r="192">
      <c r="C192">
        <f>IF(A192="","",VALUE(LEFT(A192,1)))</f>
        <v/>
      </c>
    </row>
    <row r="193">
      <c r="C193">
        <f>IF(A193="","",VALUE(LEFT(A193,1)))</f>
        <v/>
      </c>
    </row>
    <row r="194">
      <c r="C194">
        <f>IF(A194="","",VALUE(LEFT(A194,1)))</f>
        <v/>
      </c>
    </row>
    <row r="195">
      <c r="C195">
        <f>IF(A195="","",VALUE(LEFT(A195,1)))</f>
        <v/>
      </c>
    </row>
    <row r="196">
      <c r="C196">
        <f>IF(A196="","",VALUE(LEFT(A196,1)))</f>
        <v/>
      </c>
    </row>
    <row r="197">
      <c r="C197">
        <f>IF(A197="","",VALUE(LEFT(A197,1)))</f>
        <v/>
      </c>
    </row>
    <row r="198">
      <c r="C198">
        <f>IF(A198="","",VALUE(LEFT(A198,1)))</f>
        <v/>
      </c>
    </row>
    <row r="199">
      <c r="C199">
        <f>IF(A199="","",VALUE(LEFT(A199,1)))</f>
        <v/>
      </c>
    </row>
    <row r="200">
      <c r="C200">
        <f>IF(A200="","",VALUE(LEFT(A200,1)))</f>
        <v/>
      </c>
    </row>
    <row r="201">
      <c r="C201">
        <f>IF(A201="","",VALUE(LEFT(A201,1)))</f>
        <v/>
      </c>
    </row>
    <row r="202">
      <c r="C202">
        <f>IF(A202="","",VALUE(LEFT(A202,1)))</f>
        <v/>
      </c>
    </row>
    <row r="203">
      <c r="C203">
        <f>IF(A203="","",VALUE(LEFT(A203,1)))</f>
        <v/>
      </c>
    </row>
    <row r="204">
      <c r="C204">
        <f>IF(A204="","",VALUE(LEFT(A204,1)))</f>
        <v/>
      </c>
    </row>
    <row r="205">
      <c r="C205">
        <f>IF(A205="","",VALUE(LEFT(A205,1)))</f>
        <v/>
      </c>
    </row>
    <row r="206">
      <c r="C206">
        <f>IF(A206="","",VALUE(LEFT(A206,1)))</f>
        <v/>
      </c>
    </row>
    <row r="207">
      <c r="C207">
        <f>IF(A207="","",VALUE(LEFT(A207,1)))</f>
        <v/>
      </c>
    </row>
    <row r="208">
      <c r="C208">
        <f>IF(A208="","",VALUE(LEFT(A208,1)))</f>
        <v/>
      </c>
    </row>
    <row r="209">
      <c r="C209">
        <f>IF(A209="","",VALUE(LEFT(A209,1)))</f>
        <v/>
      </c>
    </row>
    <row r="210">
      <c r="C210">
        <f>IF(A210="","",VALUE(LEFT(A210,1)))</f>
        <v/>
      </c>
    </row>
    <row r="211">
      <c r="C211">
        <f>IF(A211="","",VALUE(LEFT(A211,1)))</f>
        <v/>
      </c>
    </row>
    <row r="212">
      <c r="C212">
        <f>IF(A212="","",VALUE(LEFT(A212,1)))</f>
        <v/>
      </c>
    </row>
    <row r="213">
      <c r="C213">
        <f>IF(A213="","",VALUE(LEFT(A213,1)))</f>
        <v/>
      </c>
    </row>
    <row r="214">
      <c r="C214">
        <f>IF(A214="","",VALUE(LEFT(A214,1)))</f>
        <v/>
      </c>
    </row>
    <row r="215">
      <c r="C215">
        <f>IF(A215="","",VALUE(LEFT(A215,1)))</f>
        <v/>
      </c>
    </row>
    <row r="216">
      <c r="C216">
        <f>IF(A216="","",VALUE(LEFT(A216,1)))</f>
        <v/>
      </c>
    </row>
    <row r="217">
      <c r="C217">
        <f>IF(A217="","",VALUE(LEFT(A217,1)))</f>
        <v/>
      </c>
    </row>
    <row r="218">
      <c r="C218">
        <f>IF(A218="","",VALUE(LEFT(A218,1)))</f>
        <v/>
      </c>
    </row>
    <row r="219">
      <c r="C219">
        <f>IF(A219="","",VALUE(LEFT(A219,1)))</f>
        <v/>
      </c>
    </row>
    <row r="220">
      <c r="C220">
        <f>IF(A220="","",VALUE(LEFT(A220,1)))</f>
        <v/>
      </c>
    </row>
    <row r="221">
      <c r="C221">
        <f>IF(A221="","",VALUE(LEFT(A221,1)))</f>
        <v/>
      </c>
    </row>
    <row r="222">
      <c r="C222">
        <f>IF(A222="","",VALUE(LEFT(A222,1)))</f>
        <v/>
      </c>
    </row>
    <row r="223">
      <c r="C223">
        <f>IF(A223="","",VALUE(LEFT(A223,1)))</f>
        <v/>
      </c>
    </row>
    <row r="224">
      <c r="C224">
        <f>IF(A224="","",VALUE(LEFT(A224,1)))</f>
        <v/>
      </c>
    </row>
    <row r="225">
      <c r="C225">
        <f>IF(A225="","",VALUE(LEFT(A225,1)))</f>
        <v/>
      </c>
    </row>
    <row r="226">
      <c r="C226">
        <f>IF(A226="","",VALUE(LEFT(A226,1)))</f>
        <v/>
      </c>
    </row>
    <row r="227">
      <c r="C227">
        <f>IF(A227="","",VALUE(LEFT(A227,1)))</f>
        <v/>
      </c>
    </row>
    <row r="228">
      <c r="C228">
        <f>IF(A228="","",VALUE(LEFT(A228,1)))</f>
        <v/>
      </c>
    </row>
    <row r="229">
      <c r="C229">
        <f>IF(A229="","",VALUE(LEFT(A229,1)))</f>
        <v/>
      </c>
    </row>
    <row r="230">
      <c r="C230">
        <f>IF(A230="","",VALUE(LEFT(A230,1)))</f>
        <v/>
      </c>
    </row>
    <row r="231">
      <c r="C231">
        <f>IF(A231="","",VALUE(LEFT(A231,1)))</f>
        <v/>
      </c>
    </row>
    <row r="232">
      <c r="C232">
        <f>IF(A232="","",VALUE(LEFT(A232,1)))</f>
        <v/>
      </c>
    </row>
    <row r="233">
      <c r="C233">
        <f>IF(A233="","",VALUE(LEFT(A233,1)))</f>
        <v/>
      </c>
    </row>
    <row r="234">
      <c r="C234">
        <f>IF(A234="","",VALUE(LEFT(A234,1)))</f>
        <v/>
      </c>
    </row>
    <row r="235">
      <c r="C235">
        <f>IF(A235="","",VALUE(LEFT(A235,1)))</f>
        <v/>
      </c>
    </row>
    <row r="236">
      <c r="C236">
        <f>IF(A236="","",VALUE(LEFT(A236,1)))</f>
        <v/>
      </c>
    </row>
    <row r="237">
      <c r="C237">
        <f>IF(A237="","",VALUE(LEFT(A237,1)))</f>
        <v/>
      </c>
    </row>
    <row r="238">
      <c r="C238">
        <f>IF(A238="","",VALUE(LEFT(A238,1)))</f>
        <v/>
      </c>
    </row>
    <row r="239">
      <c r="C239">
        <f>IF(A239="","",VALUE(LEFT(A239,1)))</f>
        <v/>
      </c>
    </row>
    <row r="240">
      <c r="C240">
        <f>IF(A240="","",VALUE(LEFT(A240,1)))</f>
        <v/>
      </c>
    </row>
    <row r="241">
      <c r="C241">
        <f>IF(A241="","",VALUE(LEFT(A241,1)))</f>
        <v/>
      </c>
    </row>
    <row r="242">
      <c r="C242">
        <f>IF(A242="","",VALUE(LEFT(A242,1)))</f>
        <v/>
      </c>
    </row>
    <row r="243">
      <c r="C243">
        <f>IF(A243="","",VALUE(LEFT(A243,1)))</f>
        <v/>
      </c>
    </row>
    <row r="244">
      <c r="C244">
        <f>IF(A244="","",VALUE(LEFT(A244,1)))</f>
        <v/>
      </c>
    </row>
    <row r="245">
      <c r="C245">
        <f>IF(A245="","",VALUE(LEFT(A245,1)))</f>
        <v/>
      </c>
    </row>
    <row r="246">
      <c r="C246">
        <f>IF(A246="","",VALUE(LEFT(A246,1)))</f>
        <v/>
      </c>
    </row>
    <row r="247">
      <c r="C247">
        <f>IF(A247="","",VALUE(LEFT(A247,1)))</f>
        <v/>
      </c>
    </row>
    <row r="248">
      <c r="C248">
        <f>IF(A248="","",VALUE(LEFT(A248,1)))</f>
        <v/>
      </c>
    </row>
    <row r="249">
      <c r="C249">
        <f>IF(A249="","",VALUE(LEFT(A249,1)))</f>
        <v/>
      </c>
    </row>
    <row r="250">
      <c r="C250">
        <f>IF(A250="","",VALUE(LEFT(A250,1)))</f>
        <v/>
      </c>
    </row>
    <row r="251">
      <c r="C251">
        <f>IF(A251="","",VALUE(LEFT(A251,1)))</f>
        <v/>
      </c>
    </row>
    <row r="252">
      <c r="C252">
        <f>IF(A252="","",VALUE(LEFT(A252,1)))</f>
        <v/>
      </c>
    </row>
    <row r="253">
      <c r="C253">
        <f>IF(A253="","",VALUE(LEFT(A253,1)))</f>
        <v/>
      </c>
    </row>
    <row r="254">
      <c r="C254">
        <f>IF(A254="","",VALUE(LEFT(A254,1)))</f>
        <v/>
      </c>
    </row>
    <row r="255">
      <c r="C255">
        <f>IF(A255="","",VALUE(LEFT(A255,1)))</f>
        <v/>
      </c>
    </row>
    <row r="256">
      <c r="C256">
        <f>IF(A256="","",VALUE(LEFT(A256,1)))</f>
        <v/>
      </c>
    </row>
    <row r="257">
      <c r="C257">
        <f>IF(A257="","",VALUE(LEFT(A257,1)))</f>
        <v/>
      </c>
    </row>
    <row r="258">
      <c r="C258">
        <f>IF(A258="","",VALUE(LEFT(A258,1)))</f>
        <v/>
      </c>
    </row>
    <row r="259">
      <c r="C259">
        <f>IF(A259="","",VALUE(LEFT(A259,1)))</f>
        <v/>
      </c>
    </row>
    <row r="260">
      <c r="C260">
        <f>IF(A260="","",VALUE(LEFT(A260,1)))</f>
        <v/>
      </c>
    </row>
    <row r="261">
      <c r="C261">
        <f>IF(A261="","",VALUE(LEFT(A261,1)))</f>
        <v/>
      </c>
    </row>
    <row r="262">
      <c r="C262">
        <f>IF(A262="","",VALUE(LEFT(A262,1)))</f>
        <v/>
      </c>
    </row>
    <row r="263">
      <c r="C263">
        <f>IF(A263="","",VALUE(LEFT(A263,1)))</f>
        <v/>
      </c>
    </row>
    <row r="264">
      <c r="C264">
        <f>IF(A264="","",VALUE(LEFT(A264,1)))</f>
        <v/>
      </c>
    </row>
    <row r="265">
      <c r="C265">
        <f>IF(A265="","",VALUE(LEFT(A265,1)))</f>
        <v/>
      </c>
    </row>
    <row r="266">
      <c r="C266">
        <f>IF(A266="","",VALUE(LEFT(A266,1)))</f>
        <v/>
      </c>
    </row>
    <row r="267">
      <c r="C267">
        <f>IF(A267="","",VALUE(LEFT(A267,1)))</f>
        <v/>
      </c>
    </row>
    <row r="268">
      <c r="C268">
        <f>IF(A268="","",VALUE(LEFT(A268,1)))</f>
        <v/>
      </c>
    </row>
    <row r="269">
      <c r="C269">
        <f>IF(A269="","",VALUE(LEFT(A269,1)))</f>
        <v/>
      </c>
    </row>
    <row r="270">
      <c r="C270">
        <f>IF(A270="","",VALUE(LEFT(A270,1)))</f>
        <v/>
      </c>
    </row>
    <row r="271">
      <c r="C271">
        <f>IF(A271="","",VALUE(LEFT(A271,1)))</f>
        <v/>
      </c>
    </row>
    <row r="272">
      <c r="C272">
        <f>IF(A272="","",VALUE(LEFT(A272,1)))</f>
        <v/>
      </c>
    </row>
    <row r="273">
      <c r="C273">
        <f>IF(A273="","",VALUE(LEFT(A273,1)))</f>
        <v/>
      </c>
    </row>
    <row r="274">
      <c r="C274">
        <f>IF(A274="","",VALUE(LEFT(A274,1)))</f>
        <v/>
      </c>
    </row>
    <row r="275">
      <c r="C275">
        <f>IF(A275="","",VALUE(LEFT(A275,1)))</f>
        <v/>
      </c>
    </row>
    <row r="276">
      <c r="C276">
        <f>IF(A276="","",VALUE(LEFT(A276,1)))</f>
        <v/>
      </c>
    </row>
    <row r="277">
      <c r="C277">
        <f>IF(A277="","",VALUE(LEFT(A277,1)))</f>
        <v/>
      </c>
    </row>
    <row r="278">
      <c r="C278">
        <f>IF(A278="","",VALUE(LEFT(A278,1)))</f>
        <v/>
      </c>
    </row>
    <row r="279">
      <c r="C279">
        <f>IF(A279="","",VALUE(LEFT(A279,1)))</f>
        <v/>
      </c>
    </row>
    <row r="280">
      <c r="C280">
        <f>IF(A280="","",VALUE(LEFT(A280,1)))</f>
        <v/>
      </c>
    </row>
    <row r="281">
      <c r="C281">
        <f>IF(A281="","",VALUE(LEFT(A281,1)))</f>
        <v/>
      </c>
    </row>
    <row r="282">
      <c r="C282">
        <f>IF(A282="","",VALUE(LEFT(A282,1)))</f>
        <v/>
      </c>
    </row>
    <row r="283">
      <c r="C283">
        <f>IF(A283="","",VALUE(LEFT(A283,1)))</f>
        <v/>
      </c>
    </row>
    <row r="284">
      <c r="C284">
        <f>IF(A284="","",VALUE(LEFT(A284,1)))</f>
        <v/>
      </c>
    </row>
    <row r="285">
      <c r="C285">
        <f>IF(A285="","",VALUE(LEFT(A285,1)))</f>
        <v/>
      </c>
    </row>
    <row r="286">
      <c r="C286">
        <f>IF(A286="","",VALUE(LEFT(A286,1)))</f>
        <v/>
      </c>
    </row>
    <row r="287">
      <c r="C287">
        <f>IF(A287="","",VALUE(LEFT(A287,1)))</f>
        <v/>
      </c>
    </row>
    <row r="288">
      <c r="C288">
        <f>IF(A288="","",VALUE(LEFT(A288,1)))</f>
        <v/>
      </c>
    </row>
    <row r="289">
      <c r="C289">
        <f>IF(A289="","",VALUE(LEFT(A289,1)))</f>
        <v/>
      </c>
    </row>
    <row r="290">
      <c r="C290">
        <f>IF(A290="","",VALUE(LEFT(A290,1)))</f>
        <v/>
      </c>
    </row>
    <row r="291">
      <c r="C291">
        <f>IF(A291="","",VALUE(LEFT(A291,1)))</f>
        <v/>
      </c>
    </row>
    <row r="292">
      <c r="C292">
        <f>IF(A292="","",VALUE(LEFT(A292,1)))</f>
        <v/>
      </c>
    </row>
    <row r="293">
      <c r="C293">
        <f>IF(A293="","",VALUE(LEFT(A293,1)))</f>
        <v/>
      </c>
    </row>
    <row r="294">
      <c r="C294">
        <f>IF(A294="","",VALUE(LEFT(A294,1)))</f>
        <v/>
      </c>
    </row>
    <row r="295">
      <c r="C295">
        <f>IF(A295="","",VALUE(LEFT(A295,1)))</f>
        <v/>
      </c>
    </row>
    <row r="296">
      <c r="C296">
        <f>IF(A296="","",VALUE(LEFT(A296,1)))</f>
        <v/>
      </c>
    </row>
    <row r="297">
      <c r="C297">
        <f>IF(A297="","",VALUE(LEFT(A297,1)))</f>
        <v/>
      </c>
    </row>
    <row r="298">
      <c r="C298">
        <f>IF(A298="","",VALUE(LEFT(A298,1)))</f>
        <v/>
      </c>
    </row>
    <row r="299">
      <c r="C299">
        <f>IF(A299="","",VALUE(LEFT(A299,1)))</f>
        <v/>
      </c>
    </row>
    <row r="300">
      <c r="C300">
        <f>IF(A300="","",VALUE(LEFT(A300,1)))</f>
        <v/>
      </c>
    </row>
    <row r="301">
      <c r="C301">
        <f>IF(A301="","",VALUE(LEFT(A301,1)))</f>
        <v/>
      </c>
    </row>
    <row r="302">
      <c r="C302">
        <f>IF(A302="","",VALUE(LEFT(A302,1)))</f>
        <v/>
      </c>
    </row>
    <row r="303">
      <c r="C303">
        <f>IF(A303="","",VALUE(LEFT(A303,1)))</f>
        <v/>
      </c>
    </row>
    <row r="304">
      <c r="C304">
        <f>IF(A304="","",VALUE(LEFT(A304,1)))</f>
        <v/>
      </c>
    </row>
    <row r="305">
      <c r="C305">
        <f>IF(A305="","",VALUE(LEFT(A305,1)))</f>
        <v/>
      </c>
    </row>
    <row r="306">
      <c r="C306">
        <f>IF(A306="","",VALUE(LEFT(A306,1)))</f>
        <v/>
      </c>
    </row>
    <row r="307">
      <c r="C307">
        <f>IF(A307="","",VALUE(LEFT(A307,1)))</f>
        <v/>
      </c>
    </row>
    <row r="308">
      <c r="C308">
        <f>IF(A308="","",VALUE(LEFT(A308,1)))</f>
        <v/>
      </c>
    </row>
    <row r="309">
      <c r="C309">
        <f>IF(A309="","",VALUE(LEFT(A309,1)))</f>
        <v/>
      </c>
    </row>
    <row r="310">
      <c r="C310">
        <f>IF(A310="","",VALUE(LEFT(A310,1)))</f>
        <v/>
      </c>
    </row>
    <row r="311">
      <c r="C311">
        <f>IF(A311="","",VALUE(LEFT(A311,1)))</f>
        <v/>
      </c>
    </row>
    <row r="312">
      <c r="C312">
        <f>IF(A312="","",VALUE(LEFT(A312,1)))</f>
        <v/>
      </c>
    </row>
    <row r="313">
      <c r="C313">
        <f>IF(A313="","",VALUE(LEFT(A313,1)))</f>
        <v/>
      </c>
    </row>
    <row r="314">
      <c r="C314">
        <f>IF(A314="","",VALUE(LEFT(A314,1)))</f>
        <v/>
      </c>
    </row>
    <row r="315">
      <c r="C315">
        <f>IF(A315="","",VALUE(LEFT(A315,1)))</f>
        <v/>
      </c>
    </row>
    <row r="316">
      <c r="C316">
        <f>IF(A316="","",VALUE(LEFT(A316,1)))</f>
        <v/>
      </c>
    </row>
    <row r="317">
      <c r="C317">
        <f>IF(A317="","",VALUE(LEFT(A317,1)))</f>
        <v/>
      </c>
    </row>
    <row r="318">
      <c r="C318">
        <f>IF(A318="","",VALUE(LEFT(A318,1)))</f>
        <v/>
      </c>
    </row>
    <row r="319">
      <c r="C319">
        <f>IF(A319="","",VALUE(LEFT(A319,1)))</f>
        <v/>
      </c>
    </row>
    <row r="320">
      <c r="C320">
        <f>IF(A320="","",VALUE(LEFT(A320,1)))</f>
        <v/>
      </c>
    </row>
    <row r="321">
      <c r="C321">
        <f>IF(A321="","",VALUE(LEFT(A321,1)))</f>
        <v/>
      </c>
    </row>
    <row r="322">
      <c r="C322">
        <f>IF(A322="","",VALUE(LEFT(A322,1)))</f>
        <v/>
      </c>
    </row>
    <row r="323">
      <c r="C323">
        <f>IF(A323="","",VALUE(LEFT(A323,1)))</f>
        <v/>
      </c>
    </row>
    <row r="324">
      <c r="C324">
        <f>IF(A324="","",VALUE(LEFT(A324,1)))</f>
        <v/>
      </c>
    </row>
    <row r="325">
      <c r="C325">
        <f>IF(A325="","",VALUE(LEFT(A325,1)))</f>
        <v/>
      </c>
    </row>
    <row r="326">
      <c r="C326">
        <f>IF(A326="","",VALUE(LEFT(A326,1)))</f>
        <v/>
      </c>
    </row>
    <row r="327">
      <c r="C327">
        <f>IF(A327="","",VALUE(LEFT(A327,1)))</f>
        <v/>
      </c>
    </row>
    <row r="328">
      <c r="C328">
        <f>IF(A328="","",VALUE(LEFT(A328,1)))</f>
        <v/>
      </c>
    </row>
    <row r="329">
      <c r="C329">
        <f>IF(A329="","",VALUE(LEFT(A329,1)))</f>
        <v/>
      </c>
    </row>
    <row r="330">
      <c r="C330">
        <f>IF(A330="","",VALUE(LEFT(A330,1)))</f>
        <v/>
      </c>
    </row>
    <row r="331">
      <c r="C331">
        <f>IF(A331="","",VALUE(LEFT(A331,1)))</f>
        <v/>
      </c>
    </row>
    <row r="332">
      <c r="C332">
        <f>IF(A332="","",VALUE(LEFT(A332,1)))</f>
        <v/>
      </c>
    </row>
    <row r="333">
      <c r="C333">
        <f>IF(A333="","",VALUE(LEFT(A333,1)))</f>
        <v/>
      </c>
    </row>
    <row r="334">
      <c r="C334">
        <f>IF(A334="","",VALUE(LEFT(A334,1)))</f>
        <v/>
      </c>
    </row>
    <row r="335">
      <c r="C335">
        <f>IF(A335="","",VALUE(LEFT(A335,1)))</f>
        <v/>
      </c>
    </row>
    <row r="336">
      <c r="C336">
        <f>IF(A336="","",VALUE(LEFT(A336,1)))</f>
        <v/>
      </c>
    </row>
    <row r="337">
      <c r="C337">
        <f>IF(A337="","",VALUE(LEFT(A337,1)))</f>
        <v/>
      </c>
    </row>
    <row r="338">
      <c r="C338">
        <f>IF(A338="","",VALUE(LEFT(A338,1)))</f>
        <v/>
      </c>
    </row>
    <row r="339">
      <c r="C339">
        <f>IF(A339="","",VALUE(LEFT(A339,1)))</f>
        <v/>
      </c>
    </row>
    <row r="340">
      <c r="C340">
        <f>IF(A340="","",VALUE(LEFT(A340,1)))</f>
        <v/>
      </c>
    </row>
    <row r="341">
      <c r="C341">
        <f>IF(A341="","",VALUE(LEFT(A341,1)))</f>
        <v/>
      </c>
    </row>
    <row r="342">
      <c r="C342">
        <f>IF(A342="","",VALUE(LEFT(A342,1)))</f>
        <v/>
      </c>
    </row>
    <row r="343">
      <c r="C343">
        <f>IF(A343="","",VALUE(LEFT(A343,1)))</f>
        <v/>
      </c>
    </row>
    <row r="344">
      <c r="C344">
        <f>IF(A344="","",VALUE(LEFT(A344,1)))</f>
        <v/>
      </c>
    </row>
    <row r="345">
      <c r="C345">
        <f>IF(A345="","",VALUE(LEFT(A345,1)))</f>
        <v/>
      </c>
    </row>
    <row r="346">
      <c r="C346">
        <f>IF(A346="","",VALUE(LEFT(A346,1)))</f>
        <v/>
      </c>
    </row>
    <row r="347">
      <c r="C347">
        <f>IF(A347="","",VALUE(LEFT(A347,1)))</f>
        <v/>
      </c>
    </row>
    <row r="348">
      <c r="C348">
        <f>IF(A348="","",VALUE(LEFT(A348,1)))</f>
        <v/>
      </c>
    </row>
    <row r="349">
      <c r="C349">
        <f>IF(A349="","",VALUE(LEFT(A349,1)))</f>
        <v/>
      </c>
    </row>
    <row r="350">
      <c r="C350">
        <f>IF(A350="","",VALUE(LEFT(A350,1)))</f>
        <v/>
      </c>
    </row>
    <row r="351">
      <c r="C351">
        <f>IF(A351="","",VALUE(LEFT(A351,1)))</f>
        <v/>
      </c>
    </row>
    <row r="352">
      <c r="C352">
        <f>IF(A352="","",VALUE(LEFT(A352,1)))</f>
        <v/>
      </c>
    </row>
    <row r="353">
      <c r="C353">
        <f>IF(A353="","",VALUE(LEFT(A353,1)))</f>
        <v/>
      </c>
    </row>
    <row r="354">
      <c r="C354">
        <f>IF(A354="","",VALUE(LEFT(A354,1)))</f>
        <v/>
      </c>
    </row>
    <row r="355">
      <c r="C355">
        <f>IF(A355="","",VALUE(LEFT(A355,1)))</f>
        <v/>
      </c>
    </row>
    <row r="356">
      <c r="C356">
        <f>IF(A356="","",VALUE(LEFT(A356,1)))</f>
        <v/>
      </c>
    </row>
    <row r="357">
      <c r="C357">
        <f>IF(A357="","",VALUE(LEFT(A357,1)))</f>
        <v/>
      </c>
    </row>
    <row r="358">
      <c r="C358">
        <f>IF(A358="","",VALUE(LEFT(A358,1)))</f>
        <v/>
      </c>
    </row>
    <row r="359">
      <c r="C359">
        <f>IF(A359="","",VALUE(LEFT(A359,1)))</f>
        <v/>
      </c>
    </row>
    <row r="360">
      <c r="C360">
        <f>IF(A360="","",VALUE(LEFT(A360,1)))</f>
        <v/>
      </c>
    </row>
    <row r="361">
      <c r="C361">
        <f>IF(A361="","",VALUE(LEFT(A361,1)))</f>
        <v/>
      </c>
    </row>
    <row r="362">
      <c r="C362">
        <f>IF(A362="","",VALUE(LEFT(A362,1)))</f>
        <v/>
      </c>
    </row>
    <row r="363">
      <c r="C363">
        <f>IF(A363="","",VALUE(LEFT(A363,1)))</f>
        <v/>
      </c>
    </row>
    <row r="364">
      <c r="C364">
        <f>IF(A364="","",VALUE(LEFT(A364,1)))</f>
        <v/>
      </c>
    </row>
    <row r="365">
      <c r="C365">
        <f>IF(A365="","",VALUE(LEFT(A365,1)))</f>
        <v/>
      </c>
    </row>
    <row r="366">
      <c r="C366">
        <f>IF(A366="","",VALUE(LEFT(A366,1)))</f>
        <v/>
      </c>
    </row>
    <row r="367">
      <c r="C367">
        <f>IF(A367="","",VALUE(LEFT(A367,1)))</f>
        <v/>
      </c>
    </row>
    <row r="368">
      <c r="C368">
        <f>IF(A368="","",VALUE(LEFT(A368,1)))</f>
        <v/>
      </c>
    </row>
    <row r="369">
      <c r="C369">
        <f>IF(A369="","",VALUE(LEFT(A369,1)))</f>
        <v/>
      </c>
    </row>
    <row r="370">
      <c r="C370">
        <f>IF(A370="","",VALUE(LEFT(A370,1)))</f>
        <v/>
      </c>
    </row>
    <row r="371">
      <c r="C371">
        <f>IF(A371="","",VALUE(LEFT(A371,1)))</f>
        <v/>
      </c>
    </row>
    <row r="372">
      <c r="C372">
        <f>IF(A372="","",VALUE(LEFT(A372,1)))</f>
        <v/>
      </c>
    </row>
    <row r="373">
      <c r="C373">
        <f>IF(A373="","",VALUE(LEFT(A373,1)))</f>
        <v/>
      </c>
    </row>
    <row r="374">
      <c r="C374">
        <f>IF(A374="","",VALUE(LEFT(A374,1)))</f>
        <v/>
      </c>
    </row>
    <row r="375">
      <c r="C375">
        <f>IF(A375="","",VALUE(LEFT(A375,1)))</f>
        <v/>
      </c>
    </row>
    <row r="376">
      <c r="C376">
        <f>IF(A376="","",VALUE(LEFT(A376,1)))</f>
        <v/>
      </c>
    </row>
    <row r="377">
      <c r="C377">
        <f>IF(A377="","",VALUE(LEFT(A377,1)))</f>
        <v/>
      </c>
    </row>
    <row r="378">
      <c r="C378">
        <f>IF(A378="","",VALUE(LEFT(A378,1)))</f>
        <v/>
      </c>
    </row>
    <row r="379">
      <c r="C379">
        <f>IF(A379="","",VALUE(LEFT(A379,1)))</f>
        <v/>
      </c>
    </row>
    <row r="380">
      <c r="C380">
        <f>IF(A380="","",VALUE(LEFT(A380,1)))</f>
        <v/>
      </c>
    </row>
    <row r="381">
      <c r="C381">
        <f>IF(A381="","",VALUE(LEFT(A381,1)))</f>
        <v/>
      </c>
    </row>
    <row r="382">
      <c r="C382">
        <f>IF(A382="","",VALUE(LEFT(A382,1)))</f>
        <v/>
      </c>
    </row>
    <row r="383">
      <c r="C383">
        <f>IF(A383="","",VALUE(LEFT(A383,1)))</f>
        <v/>
      </c>
    </row>
    <row r="384">
      <c r="C384">
        <f>IF(A384="","",VALUE(LEFT(A384,1)))</f>
        <v/>
      </c>
    </row>
    <row r="385">
      <c r="C385">
        <f>IF(A385="","",VALUE(LEFT(A385,1)))</f>
        <v/>
      </c>
    </row>
    <row r="386">
      <c r="C386">
        <f>IF(A386="","",VALUE(LEFT(A386,1)))</f>
        <v/>
      </c>
    </row>
    <row r="387">
      <c r="C387">
        <f>IF(A387="","",VALUE(LEFT(A387,1)))</f>
        <v/>
      </c>
    </row>
    <row r="388">
      <c r="C388">
        <f>IF(A388="","",VALUE(LEFT(A388,1)))</f>
        <v/>
      </c>
    </row>
    <row r="389">
      <c r="C389">
        <f>IF(A389="","",VALUE(LEFT(A389,1)))</f>
        <v/>
      </c>
    </row>
    <row r="390">
      <c r="C390">
        <f>IF(A390="","",VALUE(LEFT(A390,1)))</f>
        <v/>
      </c>
    </row>
    <row r="391">
      <c r="C391">
        <f>IF(A391="","",VALUE(LEFT(A391,1)))</f>
        <v/>
      </c>
    </row>
    <row r="392">
      <c r="C392">
        <f>IF(A392="","",VALUE(LEFT(A392,1)))</f>
        <v/>
      </c>
    </row>
    <row r="393">
      <c r="C393">
        <f>IF(A393="","",VALUE(LEFT(A393,1)))</f>
        <v/>
      </c>
    </row>
    <row r="394">
      <c r="C394">
        <f>IF(A394="","",VALUE(LEFT(A394,1)))</f>
        <v/>
      </c>
    </row>
    <row r="395">
      <c r="C395">
        <f>IF(A395="","",VALUE(LEFT(A395,1)))</f>
        <v/>
      </c>
    </row>
    <row r="396">
      <c r="C396">
        <f>IF(A396="","",VALUE(LEFT(A396,1)))</f>
        <v/>
      </c>
    </row>
    <row r="397">
      <c r="C397">
        <f>IF(A397="","",VALUE(LEFT(A397,1)))</f>
        <v/>
      </c>
    </row>
    <row r="398">
      <c r="C398">
        <f>IF(A398="","",VALUE(LEFT(A398,1)))</f>
        <v/>
      </c>
    </row>
    <row r="399">
      <c r="C399">
        <f>IF(A399="","",VALUE(LEFT(A399,1)))</f>
        <v/>
      </c>
    </row>
    <row r="400">
      <c r="C400">
        <f>IF(A400="","",VALUE(LEFT(A400,1)))</f>
        <v/>
      </c>
    </row>
  </sheetData>
  <autoFilter ref="A5:C40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5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0" customWidth="1" min="3" max="3"/>
    <col width="10" customWidth="1" min="4" max="4"/>
    <col width="38" customWidth="1" min="5" max="5"/>
    <col width="38" customWidth="1" min="6" max="6"/>
    <col width="15" customWidth="1" min="7" max="7"/>
    <col width="15" customWidth="1" min="8" max="8"/>
    <col width="14" customWidth="1" min="9" max="9"/>
  </cols>
  <sheetData>
    <row r="1">
      <c r="A1" s="1" t="inlineStr">
        <is>
          <t>Journal des écritures</t>
        </is>
      </c>
      <c r="D1" t="inlineStr">
        <is>
          <t>Entreprise :</t>
        </is>
      </c>
      <c r="E1" s="6" t="inlineStr">
        <is>
          <t>Ma Société SARL</t>
        </is>
      </c>
    </row>
    <row r="2">
      <c r="A2" s="2" t="inlineStr">
        <is>
          <t>Lettra Lite v1.1 - version officielle et mises à jour : https://lettra.pages.dev/</t>
        </is>
      </c>
    </row>
    <row r="3">
      <c r="A3" s="3" t="inlineStr">
        <is>
          <t>Totaux</t>
        </is>
      </c>
      <c r="G3" s="7">
        <f>SUM(G6:G155)</f>
        <v/>
      </c>
      <c r="H3" s="7">
        <f>SUM(H6:H155)</f>
        <v/>
      </c>
      <c r="I3" s="3">
        <f>IF(ROUND(G3-H3,2)=0,"Équilibré","Écart : "&amp;TEXT(G3-H3,"# ##0"))</f>
        <v/>
      </c>
    </row>
    <row r="4">
      <c r="A4" s="2" t="inlineStr">
        <is>
          <t>Journaux : AC achats, VE ventes, BQ banque, CA caisse, MM mobile money, OD opérations diverses, AN à-nouveaux.</t>
        </is>
      </c>
    </row>
    <row r="5">
      <c r="A5" s="5" t="inlineStr">
        <is>
          <t>Date</t>
        </is>
      </c>
      <c r="B5" s="5" t="inlineStr">
        <is>
          <t>Journal</t>
        </is>
      </c>
      <c r="C5" s="5" t="inlineStr">
        <is>
          <t>N° pièce</t>
        </is>
      </c>
      <c r="D5" s="5" t="inlineStr">
        <is>
          <t>Compte</t>
        </is>
      </c>
      <c r="E5" s="5" t="inlineStr">
        <is>
          <t>Intitulé du compte</t>
        </is>
      </c>
      <c r="F5" s="5" t="inlineStr">
        <is>
          <t>Libellé de l'écriture</t>
        </is>
      </c>
      <c r="G5" s="5" t="inlineStr">
        <is>
          <t>Débit</t>
        </is>
      </c>
      <c r="H5" s="5" t="inlineStr">
        <is>
          <t>Crédit</t>
        </is>
      </c>
      <c r="I5" s="5" t="inlineStr">
        <is>
          <t>Contrôle pièce</t>
        </is>
      </c>
    </row>
    <row r="6">
      <c r="A6" s="8" t="n">
        <v>46024</v>
      </c>
      <c r="B6" t="inlineStr">
        <is>
          <t>BQ</t>
        </is>
      </c>
      <c r="C6" t="inlineStr">
        <is>
          <t>P001</t>
        </is>
      </c>
      <c r="D6" t="n">
        <v>521</v>
      </c>
      <c r="E6">
        <f>IF(D6="","",IFERROR(VLOOKUP(D6,'Plan comptable'!$A$6:$B$400,2,FALSE),"⚠ compte absent du plan"))</f>
        <v/>
      </c>
      <c r="F6" t="inlineStr">
        <is>
          <t>Apport en capital</t>
        </is>
      </c>
      <c r="G6" s="9" t="n">
        <v>2000000</v>
      </c>
      <c r="H6" s="9" t="n"/>
      <c r="I6">
        <f>IF(C6="","",IF(ROUND(SUMIFS($G$6:$G$155,$C$6:$C$155,C6)-SUMIFS($H$6:$H$155,$C$6:$C$155,C6),2)=0,"OK","Déséquilibrée"))</f>
        <v/>
      </c>
    </row>
    <row r="7">
      <c r="A7" s="8" t="n">
        <v>46024</v>
      </c>
      <c r="B7" t="inlineStr">
        <is>
          <t>BQ</t>
        </is>
      </c>
      <c r="C7" t="inlineStr">
        <is>
          <t>P001</t>
        </is>
      </c>
      <c r="D7" t="n">
        <v>101</v>
      </c>
      <c r="E7">
        <f>IF(D7="","",IFERROR(VLOOKUP(D7,'Plan comptable'!$A$6:$B$400,2,FALSE),"⚠ compte absent du plan"))</f>
        <v/>
      </c>
      <c r="F7" t="inlineStr">
        <is>
          <t>Apport en capital</t>
        </is>
      </c>
      <c r="G7" s="9" t="n"/>
      <c r="H7" s="9" t="n">
        <v>2000000</v>
      </c>
      <c r="I7">
        <f>IF(C7="","",IF(ROUND(SUMIFS($G$6:$G$155,$C$6:$C$155,C7)-SUMIFS($H$6:$H$155,$C$6:$C$155,C7),2)=0,"OK","Déséquilibrée"))</f>
        <v/>
      </c>
    </row>
    <row r="8">
      <c r="A8" s="8" t="n">
        <v>46027</v>
      </c>
      <c r="B8" t="inlineStr">
        <is>
          <t>AC</t>
        </is>
      </c>
      <c r="C8" t="inlineStr">
        <is>
          <t>P002</t>
        </is>
      </c>
      <c r="D8" t="n">
        <v>601</v>
      </c>
      <c r="E8">
        <f>IF(D8="","",IFERROR(VLOOKUP(D8,'Plan comptable'!$A$6:$B$400,2,FALSE),"⚠ compte absent du plan"))</f>
        <v/>
      </c>
      <c r="F8" t="inlineStr">
        <is>
          <t>Achat marchandises fact. F-118</t>
        </is>
      </c>
      <c r="G8" s="9" t="n">
        <v>500000</v>
      </c>
      <c r="H8" s="9" t="n"/>
      <c r="I8">
        <f>IF(C8="","",IF(ROUND(SUMIFS($G$6:$G$155,$C$6:$C$155,C8)-SUMIFS($H$6:$H$155,$C$6:$C$155,C8),2)=0,"OK","Déséquilibrée"))</f>
        <v/>
      </c>
    </row>
    <row r="9">
      <c r="A9" s="8" t="n">
        <v>46027</v>
      </c>
      <c r="B9" t="inlineStr">
        <is>
          <t>AC</t>
        </is>
      </c>
      <c r="C9" t="inlineStr">
        <is>
          <t>P002</t>
        </is>
      </c>
      <c r="D9" t="n">
        <v>4452</v>
      </c>
      <c r="E9">
        <f>IF(D9="","",IFERROR(VLOOKUP(D9,'Plan comptable'!$A$6:$B$400,2,FALSE),"⚠ compte absent du plan"))</f>
        <v/>
      </c>
      <c r="F9" t="inlineStr">
        <is>
          <t>TVA 18% fact. F-118</t>
        </is>
      </c>
      <c r="G9" s="9" t="n">
        <v>90000</v>
      </c>
      <c r="H9" s="9" t="n"/>
      <c r="I9">
        <f>IF(C9="","",IF(ROUND(SUMIFS($G$6:$G$155,$C$6:$C$155,C9)-SUMIFS($H$6:$H$155,$C$6:$C$155,C9),2)=0,"OK","Déséquilibrée"))</f>
        <v/>
      </c>
    </row>
    <row r="10">
      <c r="A10" s="8" t="n">
        <v>46027</v>
      </c>
      <c r="B10" t="inlineStr">
        <is>
          <t>AC</t>
        </is>
      </c>
      <c r="C10" t="inlineStr">
        <is>
          <t>P002</t>
        </is>
      </c>
      <c r="D10" t="n">
        <v>401</v>
      </c>
      <c r="E10">
        <f>IF(D10="","",IFERROR(VLOOKUP(D10,'Plan comptable'!$A$6:$B$400,2,FALSE),"⚠ compte absent du plan"))</f>
        <v/>
      </c>
      <c r="F10" t="inlineStr">
        <is>
          <t>Fournisseur ABC fact. F-118</t>
        </is>
      </c>
      <c r="G10" s="9" t="n"/>
      <c r="H10" s="9" t="n">
        <v>590000</v>
      </c>
      <c r="I10">
        <f>IF(C10="","",IF(ROUND(SUMIFS($G$6:$G$155,$C$6:$C$155,C10)-SUMIFS($H$6:$H$155,$C$6:$C$155,C10),2)=0,"OK","Déséquilibrée"))</f>
        <v/>
      </c>
    </row>
    <row r="11">
      <c r="A11" s="8" t="n">
        <v>46032</v>
      </c>
      <c r="B11" t="inlineStr">
        <is>
          <t>VE</t>
        </is>
      </c>
      <c r="C11" t="inlineStr">
        <is>
          <t>P003</t>
        </is>
      </c>
      <c r="D11" t="n">
        <v>411</v>
      </c>
      <c r="E11">
        <f>IF(D11="","",IFERROR(VLOOKUP(D11,'Plan comptable'!$A$6:$B$400,2,FALSE),"⚠ compte absent du plan"))</f>
        <v/>
      </c>
      <c r="F11" t="inlineStr">
        <is>
          <t>Client Diallo fact. V-001</t>
        </is>
      </c>
      <c r="G11" s="9" t="n">
        <v>1416000</v>
      </c>
      <c r="H11" s="9" t="n"/>
      <c r="I11">
        <f>IF(C11="","",IF(ROUND(SUMIFS($G$6:$G$155,$C$6:$C$155,C11)-SUMIFS($H$6:$H$155,$C$6:$C$155,C11),2)=0,"OK","Déséquilibrée"))</f>
        <v/>
      </c>
    </row>
    <row r="12">
      <c r="A12" s="8" t="n">
        <v>46032</v>
      </c>
      <c r="B12" t="inlineStr">
        <is>
          <t>VE</t>
        </is>
      </c>
      <c r="C12" t="inlineStr">
        <is>
          <t>P003</t>
        </is>
      </c>
      <c r="D12" t="n">
        <v>701</v>
      </c>
      <c r="E12">
        <f>IF(D12="","",IFERROR(VLOOKUP(D12,'Plan comptable'!$A$6:$B$400,2,FALSE),"⚠ compte absent du plan"))</f>
        <v/>
      </c>
      <c r="F12" t="inlineStr">
        <is>
          <t>Vente marchandises V-001</t>
        </is>
      </c>
      <c r="G12" s="9" t="n"/>
      <c r="H12" s="9" t="n">
        <v>1200000</v>
      </c>
      <c r="I12">
        <f>IF(C12="","",IF(ROUND(SUMIFS($G$6:$G$155,$C$6:$C$155,C12)-SUMIFS($H$6:$H$155,$C$6:$C$155,C12),2)=0,"OK","Déséquilibrée"))</f>
        <v/>
      </c>
    </row>
    <row r="13">
      <c r="A13" s="8" t="n">
        <v>46032</v>
      </c>
      <c r="B13" t="inlineStr">
        <is>
          <t>VE</t>
        </is>
      </c>
      <c r="C13" t="inlineStr">
        <is>
          <t>P003</t>
        </is>
      </c>
      <c r="D13" t="n">
        <v>4431</v>
      </c>
      <c r="E13">
        <f>IF(D13="","",IFERROR(VLOOKUP(D13,'Plan comptable'!$A$6:$B$400,2,FALSE),"⚠ compte absent du plan"))</f>
        <v/>
      </c>
      <c r="F13" t="inlineStr">
        <is>
          <t>TVA 18% V-001</t>
        </is>
      </c>
      <c r="G13" s="9" t="n"/>
      <c r="H13" s="9" t="n">
        <v>216000</v>
      </c>
      <c r="I13">
        <f>IF(C13="","",IF(ROUND(SUMIFS($G$6:$G$155,$C$6:$C$155,C13)-SUMIFS($H$6:$H$155,$C$6:$C$155,C13),2)=0,"OK","Déséquilibrée"))</f>
        <v/>
      </c>
    </row>
    <row r="14">
      <c r="A14" s="8" t="n">
        <v>46037</v>
      </c>
      <c r="B14" t="inlineStr">
        <is>
          <t>MM</t>
        </is>
      </c>
      <c r="C14" t="inlineStr">
        <is>
          <t>P004</t>
        </is>
      </c>
      <c r="D14" t="n">
        <v>552</v>
      </c>
      <c r="E14">
        <f>IF(D14="","",IFERROR(VLOOKUP(D14,'Plan comptable'!$A$6:$B$400,2,FALSE),"⚠ compte absent du plan"))</f>
        <v/>
      </c>
      <c r="F14" t="inlineStr">
        <is>
          <t>Encaissement Mobile Money V-001</t>
        </is>
      </c>
      <c r="G14" s="9" t="n">
        <v>1416000</v>
      </c>
      <c r="H14" s="9" t="n"/>
      <c r="I14">
        <f>IF(C14="","",IF(ROUND(SUMIFS($G$6:$G$155,$C$6:$C$155,C14)-SUMIFS($H$6:$H$155,$C$6:$C$155,C14),2)=0,"OK","Déséquilibrée"))</f>
        <v/>
      </c>
    </row>
    <row r="15">
      <c r="A15" s="8" t="n">
        <v>46037</v>
      </c>
      <c r="B15" t="inlineStr">
        <is>
          <t>MM</t>
        </is>
      </c>
      <c r="C15" t="inlineStr">
        <is>
          <t>P004</t>
        </is>
      </c>
      <c r="D15" t="n">
        <v>411</v>
      </c>
      <c r="E15">
        <f>IF(D15="","",IFERROR(VLOOKUP(D15,'Plan comptable'!$A$6:$B$400,2,FALSE),"⚠ compte absent du plan"))</f>
        <v/>
      </c>
      <c r="F15" t="inlineStr">
        <is>
          <t>Encaissement Mobile Money V-001</t>
        </is>
      </c>
      <c r="G15" s="9" t="n"/>
      <c r="H15" s="9" t="n">
        <v>1416000</v>
      </c>
      <c r="I15">
        <f>IF(C15="","",IF(ROUND(SUMIFS($G$6:$G$155,$C$6:$C$155,C15)-SUMIFS($H$6:$H$155,$C$6:$C$155,C15),2)=0,"OK","Déséquilibrée"))</f>
        <v/>
      </c>
    </row>
    <row r="16">
      <c r="A16" s="8" t="n">
        <v>46042</v>
      </c>
      <c r="B16" t="inlineStr">
        <is>
          <t>BQ</t>
        </is>
      </c>
      <c r="C16" t="inlineStr">
        <is>
          <t>P005</t>
        </is>
      </c>
      <c r="D16" t="n">
        <v>401</v>
      </c>
      <c r="E16">
        <f>IF(D16="","",IFERROR(VLOOKUP(D16,'Plan comptable'!$A$6:$B$400,2,FALSE),"⚠ compte absent du plan"))</f>
        <v/>
      </c>
      <c r="F16" t="inlineStr">
        <is>
          <t>Règlement fournisseur ABC</t>
        </is>
      </c>
      <c r="G16" s="9" t="n">
        <v>590000</v>
      </c>
      <c r="H16" s="9" t="n"/>
      <c r="I16">
        <f>IF(C16="","",IF(ROUND(SUMIFS($G$6:$G$155,$C$6:$C$155,C16)-SUMIFS($H$6:$H$155,$C$6:$C$155,C16),2)=0,"OK","Déséquilibrée"))</f>
        <v/>
      </c>
    </row>
    <row r="17">
      <c r="A17" s="8" t="n">
        <v>46042</v>
      </c>
      <c r="B17" t="inlineStr">
        <is>
          <t>BQ</t>
        </is>
      </c>
      <c r="C17" t="inlineStr">
        <is>
          <t>P005</t>
        </is>
      </c>
      <c r="D17" t="n">
        <v>521</v>
      </c>
      <c r="E17">
        <f>IF(D17="","",IFERROR(VLOOKUP(D17,'Plan comptable'!$A$6:$B$400,2,FALSE),"⚠ compte absent du plan"))</f>
        <v/>
      </c>
      <c r="F17" t="inlineStr">
        <is>
          <t>Règlement fournisseur ABC</t>
        </is>
      </c>
      <c r="G17" s="9" t="n"/>
      <c r="H17" s="9" t="n">
        <v>590000</v>
      </c>
      <c r="I17">
        <f>IF(C17="","",IF(ROUND(SUMIFS($G$6:$G$155,$C$6:$C$155,C17)-SUMIFS($H$6:$H$155,$C$6:$C$155,C17),2)=0,"OK","Déséquilibrée"))</f>
        <v/>
      </c>
    </row>
    <row r="18">
      <c r="A18" s="8" t="n">
        <v>46044</v>
      </c>
      <c r="B18" t="inlineStr">
        <is>
          <t>BQ</t>
        </is>
      </c>
      <c r="C18" t="inlineStr">
        <is>
          <t>P006</t>
        </is>
      </c>
      <c r="D18" t="n">
        <v>571</v>
      </c>
      <c r="E18">
        <f>IF(D18="","",IFERROR(VLOOKUP(D18,'Plan comptable'!$A$6:$B$400,2,FALSE),"⚠ compte absent du plan"))</f>
        <v/>
      </c>
      <c r="F18" t="inlineStr">
        <is>
          <t>Retrait banque pour caisse</t>
        </is>
      </c>
      <c r="G18" s="9" t="n">
        <v>300000</v>
      </c>
      <c r="H18" s="9" t="n"/>
      <c r="I18">
        <f>IF(C18="","",IF(ROUND(SUMIFS($G$6:$G$155,$C$6:$C$155,C18)-SUMIFS($H$6:$H$155,$C$6:$C$155,C18),2)=0,"OK","Déséquilibrée"))</f>
        <v/>
      </c>
    </row>
    <row r="19">
      <c r="A19" s="8" t="n">
        <v>46044</v>
      </c>
      <c r="B19" t="inlineStr">
        <is>
          <t>BQ</t>
        </is>
      </c>
      <c r="C19" t="inlineStr">
        <is>
          <t>P006</t>
        </is>
      </c>
      <c r="D19" t="n">
        <v>521</v>
      </c>
      <c r="E19">
        <f>IF(D19="","",IFERROR(VLOOKUP(D19,'Plan comptable'!$A$6:$B$400,2,FALSE),"⚠ compte absent du plan"))</f>
        <v/>
      </c>
      <c r="F19" t="inlineStr">
        <is>
          <t>Retrait banque pour caisse</t>
        </is>
      </c>
      <c r="G19" s="9" t="n"/>
      <c r="H19" s="9" t="n">
        <v>300000</v>
      </c>
      <c r="I19">
        <f>IF(C19="","",IF(ROUND(SUMIFS($G$6:$G$155,$C$6:$C$155,C19)-SUMIFS($H$6:$H$155,$C$6:$C$155,C19),2)=0,"OK","Déséquilibrée"))</f>
        <v/>
      </c>
    </row>
    <row r="20">
      <c r="A20" s="8" t="n">
        <v>46047</v>
      </c>
      <c r="B20" t="inlineStr">
        <is>
          <t>CA</t>
        </is>
      </c>
      <c r="C20" t="inlineStr">
        <is>
          <t>P007</t>
        </is>
      </c>
      <c r="D20" t="n">
        <v>622</v>
      </c>
      <c r="E20">
        <f>IF(D20="","",IFERROR(VLOOKUP(D20,'Plan comptable'!$A$6:$B$400,2,FALSE),"⚠ compte absent du plan"))</f>
        <v/>
      </c>
      <c r="F20" t="inlineStr">
        <is>
          <t>Loyer janvier</t>
        </is>
      </c>
      <c r="G20" s="9" t="n">
        <v>150000</v>
      </c>
      <c r="H20" s="9" t="n"/>
      <c r="I20">
        <f>IF(C20="","",IF(ROUND(SUMIFS($G$6:$G$155,$C$6:$C$155,C20)-SUMIFS($H$6:$H$155,$C$6:$C$155,C20),2)=0,"OK","Déséquilibrée"))</f>
        <v/>
      </c>
    </row>
    <row r="21">
      <c r="A21" s="8" t="n">
        <v>46047</v>
      </c>
      <c r="B21" t="inlineStr">
        <is>
          <t>CA</t>
        </is>
      </c>
      <c r="C21" t="inlineStr">
        <is>
          <t>P007</t>
        </is>
      </c>
      <c r="D21" t="n">
        <v>571</v>
      </c>
      <c r="E21">
        <f>IF(D21="","",IFERROR(VLOOKUP(D21,'Plan comptable'!$A$6:$B$400,2,FALSE),"⚠ compte absent du plan"))</f>
        <v/>
      </c>
      <c r="F21" t="inlineStr">
        <is>
          <t>Loyer janvier</t>
        </is>
      </c>
      <c r="G21" s="9" t="n"/>
      <c r="H21" s="9" t="n">
        <v>150000</v>
      </c>
      <c r="I21">
        <f>IF(C21="","",IF(ROUND(SUMIFS($G$6:$G$155,$C$6:$C$155,C21)-SUMIFS($H$6:$H$155,$C$6:$C$155,C21),2)=0,"OK","Déséquilibrée"))</f>
        <v/>
      </c>
    </row>
    <row r="22">
      <c r="A22" s="8" t="n">
        <v>46053</v>
      </c>
      <c r="B22" t="inlineStr">
        <is>
          <t>BQ</t>
        </is>
      </c>
      <c r="C22" t="inlineStr">
        <is>
          <t>P008</t>
        </is>
      </c>
      <c r="D22" t="n">
        <v>661</v>
      </c>
      <c r="E22">
        <f>IF(D22="","",IFERROR(VLOOKUP(D22,'Plan comptable'!$A$6:$B$400,2,FALSE),"⚠ compte absent du plan"))</f>
        <v/>
      </c>
      <c r="F22" t="inlineStr">
        <is>
          <t>Salaire janvier</t>
        </is>
      </c>
      <c r="G22" s="9" t="n">
        <v>200000</v>
      </c>
      <c r="H22" s="9" t="n"/>
      <c r="I22">
        <f>IF(C22="","",IF(ROUND(SUMIFS($G$6:$G$155,$C$6:$C$155,C22)-SUMIFS($H$6:$H$155,$C$6:$C$155,C22),2)=0,"OK","Déséquilibrée"))</f>
        <v/>
      </c>
    </row>
    <row r="23">
      <c r="A23" s="8" t="n">
        <v>46053</v>
      </c>
      <c r="B23" t="inlineStr">
        <is>
          <t>BQ</t>
        </is>
      </c>
      <c r="C23" t="inlineStr">
        <is>
          <t>P008</t>
        </is>
      </c>
      <c r="D23" t="n">
        <v>521</v>
      </c>
      <c r="E23">
        <f>IF(D23="","",IFERROR(VLOOKUP(D23,'Plan comptable'!$A$6:$B$400,2,FALSE),"⚠ compte absent du plan"))</f>
        <v/>
      </c>
      <c r="F23" t="inlineStr">
        <is>
          <t>Salaire janvier</t>
        </is>
      </c>
      <c r="G23" s="9" t="n"/>
      <c r="H23" s="9" t="n">
        <v>200000</v>
      </c>
      <c r="I23">
        <f>IF(C23="","",IF(ROUND(SUMIFS($G$6:$G$155,$C$6:$C$155,C23)-SUMIFS($H$6:$H$155,$C$6:$C$155,C23),2)=0,"OK","Déséquilibrée"))</f>
        <v/>
      </c>
    </row>
    <row r="24">
      <c r="A24" s="8" t="n">
        <v>46053</v>
      </c>
      <c r="B24" t="inlineStr">
        <is>
          <t>BQ</t>
        </is>
      </c>
      <c r="C24" t="inlineStr">
        <is>
          <t>P009</t>
        </is>
      </c>
      <c r="D24" t="n">
        <v>631</v>
      </c>
      <c r="E24">
        <f>IF(D24="","",IFERROR(VLOOKUP(D24,'Plan comptable'!$A$6:$B$400,2,FALSE),"⚠ compte absent du plan"))</f>
        <v/>
      </c>
      <c r="F24" t="inlineStr">
        <is>
          <t>Frais bancaires janvier</t>
        </is>
      </c>
      <c r="G24" s="9" t="n">
        <v>5000</v>
      </c>
      <c r="H24" s="9" t="n"/>
      <c r="I24">
        <f>IF(C24="","",IF(ROUND(SUMIFS($G$6:$G$155,$C$6:$C$155,C24)-SUMIFS($H$6:$H$155,$C$6:$C$155,C24),2)=0,"OK","Déséquilibrée"))</f>
        <v/>
      </c>
    </row>
    <row r="25">
      <c r="A25" s="8" t="n">
        <v>46053</v>
      </c>
      <c r="B25" t="inlineStr">
        <is>
          <t>BQ</t>
        </is>
      </c>
      <c r="C25" t="inlineStr">
        <is>
          <t>P009</t>
        </is>
      </c>
      <c r="D25" t="n">
        <v>521</v>
      </c>
      <c r="E25">
        <f>IF(D25="","",IFERROR(VLOOKUP(D25,'Plan comptable'!$A$6:$B$400,2,FALSE),"⚠ compte absent du plan"))</f>
        <v/>
      </c>
      <c r="F25" t="inlineStr">
        <is>
          <t>Frais bancaires janvier</t>
        </is>
      </c>
      <c r="G25" s="9" t="n"/>
      <c r="H25" s="9" t="n">
        <v>5000</v>
      </c>
      <c r="I25">
        <f>IF(C25="","",IF(ROUND(SUMIFS($G$6:$G$155,$C$6:$C$155,C25)-SUMIFS($H$6:$H$155,$C$6:$C$155,C25),2)=0,"OK","Déséquilibrée"))</f>
        <v/>
      </c>
    </row>
    <row r="26">
      <c r="A26" s="8" t="n"/>
      <c r="E26">
        <f>IF(D26="","",IFERROR(VLOOKUP(D26,'Plan comptable'!$A$6:$B$400,2,FALSE),"⚠ compte absent du plan"))</f>
        <v/>
      </c>
      <c r="G26" s="9" t="n"/>
      <c r="H26" s="9" t="n"/>
      <c r="I26">
        <f>IF(C26="","",IF(ROUND(SUMIFS($G$6:$G$155,$C$6:$C$155,C26)-SUMIFS($H$6:$H$155,$C$6:$C$155,C26),2)=0,"OK","Déséquilibrée"))</f>
        <v/>
      </c>
    </row>
    <row r="27">
      <c r="A27" s="8" t="n"/>
      <c r="E27">
        <f>IF(D27="","",IFERROR(VLOOKUP(D27,'Plan comptable'!$A$6:$B$400,2,FALSE),"⚠ compte absent du plan"))</f>
        <v/>
      </c>
      <c r="G27" s="9" t="n"/>
      <c r="H27" s="9" t="n"/>
      <c r="I27">
        <f>IF(C27="","",IF(ROUND(SUMIFS($G$6:$G$155,$C$6:$C$155,C27)-SUMIFS($H$6:$H$155,$C$6:$C$155,C27),2)=0,"OK","Déséquilibrée"))</f>
        <v/>
      </c>
    </row>
    <row r="28">
      <c r="A28" s="8" t="n"/>
      <c r="E28">
        <f>IF(D28="","",IFERROR(VLOOKUP(D28,'Plan comptable'!$A$6:$B$400,2,FALSE),"⚠ compte absent du plan"))</f>
        <v/>
      </c>
      <c r="G28" s="9" t="n"/>
      <c r="H28" s="9" t="n"/>
      <c r="I28">
        <f>IF(C28="","",IF(ROUND(SUMIFS($G$6:$G$155,$C$6:$C$155,C28)-SUMIFS($H$6:$H$155,$C$6:$C$155,C28),2)=0,"OK","Déséquilibrée"))</f>
        <v/>
      </c>
    </row>
    <row r="29">
      <c r="A29" s="8" t="n"/>
      <c r="E29">
        <f>IF(D29="","",IFERROR(VLOOKUP(D29,'Plan comptable'!$A$6:$B$400,2,FALSE),"⚠ compte absent du plan"))</f>
        <v/>
      </c>
      <c r="G29" s="9" t="n"/>
      <c r="H29" s="9" t="n"/>
      <c r="I29">
        <f>IF(C29="","",IF(ROUND(SUMIFS($G$6:$G$155,$C$6:$C$155,C29)-SUMIFS($H$6:$H$155,$C$6:$C$155,C29),2)=0,"OK","Déséquilibrée"))</f>
        <v/>
      </c>
    </row>
    <row r="30">
      <c r="A30" s="8" t="n"/>
      <c r="E30">
        <f>IF(D30="","",IFERROR(VLOOKUP(D30,'Plan comptable'!$A$6:$B$400,2,FALSE),"⚠ compte absent du plan"))</f>
        <v/>
      </c>
      <c r="G30" s="9" t="n"/>
      <c r="H30" s="9" t="n"/>
      <c r="I30">
        <f>IF(C30="","",IF(ROUND(SUMIFS($G$6:$G$155,$C$6:$C$155,C30)-SUMIFS($H$6:$H$155,$C$6:$C$155,C30),2)=0,"OK","Déséquilibrée"))</f>
        <v/>
      </c>
    </row>
    <row r="31">
      <c r="A31" s="8" t="n"/>
      <c r="E31">
        <f>IF(D31="","",IFERROR(VLOOKUP(D31,'Plan comptable'!$A$6:$B$400,2,FALSE),"⚠ compte absent du plan"))</f>
        <v/>
      </c>
      <c r="G31" s="9" t="n"/>
      <c r="H31" s="9" t="n"/>
      <c r="I31">
        <f>IF(C31="","",IF(ROUND(SUMIFS($G$6:$G$155,$C$6:$C$155,C31)-SUMIFS($H$6:$H$155,$C$6:$C$155,C31),2)=0,"OK","Déséquilibrée"))</f>
        <v/>
      </c>
    </row>
    <row r="32">
      <c r="A32" s="8" t="n"/>
      <c r="E32">
        <f>IF(D32="","",IFERROR(VLOOKUP(D32,'Plan comptable'!$A$6:$B$400,2,FALSE),"⚠ compte absent du plan"))</f>
        <v/>
      </c>
      <c r="G32" s="9" t="n"/>
      <c r="H32" s="9" t="n"/>
      <c r="I32">
        <f>IF(C32="","",IF(ROUND(SUMIFS($G$6:$G$155,$C$6:$C$155,C32)-SUMIFS($H$6:$H$155,$C$6:$C$155,C32),2)=0,"OK","Déséquilibrée"))</f>
        <v/>
      </c>
    </row>
    <row r="33">
      <c r="A33" s="8" t="n"/>
      <c r="E33">
        <f>IF(D33="","",IFERROR(VLOOKUP(D33,'Plan comptable'!$A$6:$B$400,2,FALSE),"⚠ compte absent du plan"))</f>
        <v/>
      </c>
      <c r="G33" s="9" t="n"/>
      <c r="H33" s="9" t="n"/>
      <c r="I33">
        <f>IF(C33="","",IF(ROUND(SUMIFS($G$6:$G$155,$C$6:$C$155,C33)-SUMIFS($H$6:$H$155,$C$6:$C$155,C33),2)=0,"OK","Déséquilibrée"))</f>
        <v/>
      </c>
    </row>
    <row r="34">
      <c r="A34" s="8" t="n"/>
      <c r="E34">
        <f>IF(D34="","",IFERROR(VLOOKUP(D34,'Plan comptable'!$A$6:$B$400,2,FALSE),"⚠ compte absent du plan"))</f>
        <v/>
      </c>
      <c r="G34" s="9" t="n"/>
      <c r="H34" s="9" t="n"/>
      <c r="I34">
        <f>IF(C34="","",IF(ROUND(SUMIFS($G$6:$G$155,$C$6:$C$155,C34)-SUMIFS($H$6:$H$155,$C$6:$C$155,C34),2)=0,"OK","Déséquilibrée"))</f>
        <v/>
      </c>
    </row>
    <row r="35">
      <c r="A35" s="8" t="n"/>
      <c r="E35">
        <f>IF(D35="","",IFERROR(VLOOKUP(D35,'Plan comptable'!$A$6:$B$400,2,FALSE),"⚠ compte absent du plan"))</f>
        <v/>
      </c>
      <c r="G35" s="9" t="n"/>
      <c r="H35" s="9" t="n"/>
      <c r="I35">
        <f>IF(C35="","",IF(ROUND(SUMIFS($G$6:$G$155,$C$6:$C$155,C35)-SUMIFS($H$6:$H$155,$C$6:$C$155,C35),2)=0,"OK","Déséquilibrée"))</f>
        <v/>
      </c>
    </row>
    <row r="36">
      <c r="A36" s="8" t="n"/>
      <c r="E36">
        <f>IF(D36="","",IFERROR(VLOOKUP(D36,'Plan comptable'!$A$6:$B$400,2,FALSE),"⚠ compte absent du plan"))</f>
        <v/>
      </c>
      <c r="G36" s="9" t="n"/>
      <c r="H36" s="9" t="n"/>
      <c r="I36">
        <f>IF(C36="","",IF(ROUND(SUMIFS($G$6:$G$155,$C$6:$C$155,C36)-SUMIFS($H$6:$H$155,$C$6:$C$155,C36),2)=0,"OK","Déséquilibrée"))</f>
        <v/>
      </c>
    </row>
    <row r="37">
      <c r="A37" s="8" t="n"/>
      <c r="E37">
        <f>IF(D37="","",IFERROR(VLOOKUP(D37,'Plan comptable'!$A$6:$B$400,2,FALSE),"⚠ compte absent du plan"))</f>
        <v/>
      </c>
      <c r="G37" s="9" t="n"/>
      <c r="H37" s="9" t="n"/>
      <c r="I37">
        <f>IF(C37="","",IF(ROUND(SUMIFS($G$6:$G$155,$C$6:$C$155,C37)-SUMIFS($H$6:$H$155,$C$6:$C$155,C37),2)=0,"OK","Déséquilibrée"))</f>
        <v/>
      </c>
    </row>
    <row r="38">
      <c r="A38" s="8" t="n"/>
      <c r="E38">
        <f>IF(D38="","",IFERROR(VLOOKUP(D38,'Plan comptable'!$A$6:$B$400,2,FALSE),"⚠ compte absent du plan"))</f>
        <v/>
      </c>
      <c r="G38" s="9" t="n"/>
      <c r="H38" s="9" t="n"/>
      <c r="I38">
        <f>IF(C38="","",IF(ROUND(SUMIFS($G$6:$G$155,$C$6:$C$155,C38)-SUMIFS($H$6:$H$155,$C$6:$C$155,C38),2)=0,"OK","Déséquilibrée"))</f>
        <v/>
      </c>
    </row>
    <row r="39">
      <c r="A39" s="8" t="n"/>
      <c r="E39">
        <f>IF(D39="","",IFERROR(VLOOKUP(D39,'Plan comptable'!$A$6:$B$400,2,FALSE),"⚠ compte absent du plan"))</f>
        <v/>
      </c>
      <c r="G39" s="9" t="n"/>
      <c r="H39" s="9" t="n"/>
      <c r="I39">
        <f>IF(C39="","",IF(ROUND(SUMIFS($G$6:$G$155,$C$6:$C$155,C39)-SUMIFS($H$6:$H$155,$C$6:$C$155,C39),2)=0,"OK","Déséquilibrée"))</f>
        <v/>
      </c>
    </row>
    <row r="40">
      <c r="A40" s="8" t="n"/>
      <c r="E40">
        <f>IF(D40="","",IFERROR(VLOOKUP(D40,'Plan comptable'!$A$6:$B$400,2,FALSE),"⚠ compte absent du plan"))</f>
        <v/>
      </c>
      <c r="G40" s="9" t="n"/>
      <c r="H40" s="9" t="n"/>
      <c r="I40">
        <f>IF(C40="","",IF(ROUND(SUMIFS($G$6:$G$155,$C$6:$C$155,C40)-SUMIFS($H$6:$H$155,$C$6:$C$155,C40),2)=0,"OK","Déséquilibrée"))</f>
        <v/>
      </c>
    </row>
    <row r="41">
      <c r="A41" s="8" t="n"/>
      <c r="E41">
        <f>IF(D41="","",IFERROR(VLOOKUP(D41,'Plan comptable'!$A$6:$B$400,2,FALSE),"⚠ compte absent du plan"))</f>
        <v/>
      </c>
      <c r="G41" s="9" t="n"/>
      <c r="H41" s="9" t="n"/>
      <c r="I41">
        <f>IF(C41="","",IF(ROUND(SUMIFS($G$6:$G$155,$C$6:$C$155,C41)-SUMIFS($H$6:$H$155,$C$6:$C$155,C41),2)=0,"OK","Déséquilibrée"))</f>
        <v/>
      </c>
    </row>
    <row r="42">
      <c r="A42" s="8" t="n"/>
      <c r="E42">
        <f>IF(D42="","",IFERROR(VLOOKUP(D42,'Plan comptable'!$A$6:$B$400,2,FALSE),"⚠ compte absent du plan"))</f>
        <v/>
      </c>
      <c r="G42" s="9" t="n"/>
      <c r="H42" s="9" t="n"/>
      <c r="I42">
        <f>IF(C42="","",IF(ROUND(SUMIFS($G$6:$G$155,$C$6:$C$155,C42)-SUMIFS($H$6:$H$155,$C$6:$C$155,C42),2)=0,"OK","Déséquilibrée"))</f>
        <v/>
      </c>
    </row>
    <row r="43">
      <c r="A43" s="8" t="n"/>
      <c r="E43">
        <f>IF(D43="","",IFERROR(VLOOKUP(D43,'Plan comptable'!$A$6:$B$400,2,FALSE),"⚠ compte absent du plan"))</f>
        <v/>
      </c>
      <c r="G43" s="9" t="n"/>
      <c r="H43" s="9" t="n"/>
      <c r="I43">
        <f>IF(C43="","",IF(ROUND(SUMIFS($G$6:$G$155,$C$6:$C$155,C43)-SUMIFS($H$6:$H$155,$C$6:$C$155,C43),2)=0,"OK","Déséquilibrée"))</f>
        <v/>
      </c>
    </row>
    <row r="44">
      <c r="A44" s="8" t="n"/>
      <c r="E44">
        <f>IF(D44="","",IFERROR(VLOOKUP(D44,'Plan comptable'!$A$6:$B$400,2,FALSE),"⚠ compte absent du plan"))</f>
        <v/>
      </c>
      <c r="G44" s="9" t="n"/>
      <c r="H44" s="9" t="n"/>
      <c r="I44">
        <f>IF(C44="","",IF(ROUND(SUMIFS($G$6:$G$155,$C$6:$C$155,C44)-SUMIFS($H$6:$H$155,$C$6:$C$155,C44),2)=0,"OK","Déséquilibrée"))</f>
        <v/>
      </c>
    </row>
    <row r="45">
      <c r="A45" s="8" t="n"/>
      <c r="E45">
        <f>IF(D45="","",IFERROR(VLOOKUP(D45,'Plan comptable'!$A$6:$B$400,2,FALSE),"⚠ compte absent du plan"))</f>
        <v/>
      </c>
      <c r="G45" s="9" t="n"/>
      <c r="H45" s="9" t="n"/>
      <c r="I45">
        <f>IF(C45="","",IF(ROUND(SUMIFS($G$6:$G$155,$C$6:$C$155,C45)-SUMIFS($H$6:$H$155,$C$6:$C$155,C45),2)=0,"OK","Déséquilibrée"))</f>
        <v/>
      </c>
    </row>
    <row r="46">
      <c r="A46" s="8" t="n"/>
      <c r="E46">
        <f>IF(D46="","",IFERROR(VLOOKUP(D46,'Plan comptable'!$A$6:$B$400,2,FALSE),"⚠ compte absent du plan"))</f>
        <v/>
      </c>
      <c r="G46" s="9" t="n"/>
      <c r="H46" s="9" t="n"/>
      <c r="I46">
        <f>IF(C46="","",IF(ROUND(SUMIFS($G$6:$G$155,$C$6:$C$155,C46)-SUMIFS($H$6:$H$155,$C$6:$C$155,C46),2)=0,"OK","Déséquilibrée"))</f>
        <v/>
      </c>
    </row>
    <row r="47">
      <c r="A47" s="8" t="n"/>
      <c r="E47">
        <f>IF(D47="","",IFERROR(VLOOKUP(D47,'Plan comptable'!$A$6:$B$400,2,FALSE),"⚠ compte absent du plan"))</f>
        <v/>
      </c>
      <c r="G47" s="9" t="n"/>
      <c r="H47" s="9" t="n"/>
      <c r="I47">
        <f>IF(C47="","",IF(ROUND(SUMIFS($G$6:$G$155,$C$6:$C$155,C47)-SUMIFS($H$6:$H$155,$C$6:$C$155,C47),2)=0,"OK","Déséquilibrée"))</f>
        <v/>
      </c>
    </row>
    <row r="48">
      <c r="A48" s="8" t="n"/>
      <c r="E48">
        <f>IF(D48="","",IFERROR(VLOOKUP(D48,'Plan comptable'!$A$6:$B$400,2,FALSE),"⚠ compte absent du plan"))</f>
        <v/>
      </c>
      <c r="G48" s="9" t="n"/>
      <c r="H48" s="9" t="n"/>
      <c r="I48">
        <f>IF(C48="","",IF(ROUND(SUMIFS($G$6:$G$155,$C$6:$C$155,C48)-SUMIFS($H$6:$H$155,$C$6:$C$155,C48),2)=0,"OK","Déséquilibrée"))</f>
        <v/>
      </c>
    </row>
    <row r="49">
      <c r="A49" s="8" t="n"/>
      <c r="E49">
        <f>IF(D49="","",IFERROR(VLOOKUP(D49,'Plan comptable'!$A$6:$B$400,2,FALSE),"⚠ compte absent du plan"))</f>
        <v/>
      </c>
      <c r="G49" s="9" t="n"/>
      <c r="H49" s="9" t="n"/>
      <c r="I49">
        <f>IF(C49="","",IF(ROUND(SUMIFS($G$6:$G$155,$C$6:$C$155,C49)-SUMIFS($H$6:$H$155,$C$6:$C$155,C49),2)=0,"OK","Déséquilibrée"))</f>
        <v/>
      </c>
    </row>
    <row r="50">
      <c r="A50" s="8" t="n"/>
      <c r="E50">
        <f>IF(D50="","",IFERROR(VLOOKUP(D50,'Plan comptable'!$A$6:$B$400,2,FALSE),"⚠ compte absent du plan"))</f>
        <v/>
      </c>
      <c r="G50" s="9" t="n"/>
      <c r="H50" s="9" t="n"/>
      <c r="I50">
        <f>IF(C50="","",IF(ROUND(SUMIFS($G$6:$G$155,$C$6:$C$155,C50)-SUMIFS($H$6:$H$155,$C$6:$C$155,C50),2)=0,"OK","Déséquilibrée"))</f>
        <v/>
      </c>
    </row>
    <row r="51">
      <c r="A51" s="8" t="n"/>
      <c r="E51">
        <f>IF(D51="","",IFERROR(VLOOKUP(D51,'Plan comptable'!$A$6:$B$400,2,FALSE),"⚠ compte absent du plan"))</f>
        <v/>
      </c>
      <c r="G51" s="9" t="n"/>
      <c r="H51" s="9" t="n"/>
      <c r="I51">
        <f>IF(C51="","",IF(ROUND(SUMIFS($G$6:$G$155,$C$6:$C$155,C51)-SUMIFS($H$6:$H$155,$C$6:$C$155,C51),2)=0,"OK","Déséquilibrée"))</f>
        <v/>
      </c>
    </row>
    <row r="52">
      <c r="A52" s="8" t="n"/>
      <c r="E52">
        <f>IF(D52="","",IFERROR(VLOOKUP(D52,'Plan comptable'!$A$6:$B$400,2,FALSE),"⚠ compte absent du plan"))</f>
        <v/>
      </c>
      <c r="G52" s="9" t="n"/>
      <c r="H52" s="9" t="n"/>
      <c r="I52">
        <f>IF(C52="","",IF(ROUND(SUMIFS($G$6:$G$155,$C$6:$C$155,C52)-SUMIFS($H$6:$H$155,$C$6:$C$155,C52),2)=0,"OK","Déséquilibrée"))</f>
        <v/>
      </c>
    </row>
    <row r="53">
      <c r="A53" s="8" t="n"/>
      <c r="E53">
        <f>IF(D53="","",IFERROR(VLOOKUP(D53,'Plan comptable'!$A$6:$B$400,2,FALSE),"⚠ compte absent du plan"))</f>
        <v/>
      </c>
      <c r="G53" s="9" t="n"/>
      <c r="H53" s="9" t="n"/>
      <c r="I53">
        <f>IF(C53="","",IF(ROUND(SUMIFS($G$6:$G$155,$C$6:$C$155,C53)-SUMIFS($H$6:$H$155,$C$6:$C$155,C53),2)=0,"OK","Déséquilibrée"))</f>
        <v/>
      </c>
    </row>
    <row r="54">
      <c r="A54" s="8" t="n"/>
      <c r="E54">
        <f>IF(D54="","",IFERROR(VLOOKUP(D54,'Plan comptable'!$A$6:$B$400,2,FALSE),"⚠ compte absent du plan"))</f>
        <v/>
      </c>
      <c r="G54" s="9" t="n"/>
      <c r="H54" s="9" t="n"/>
      <c r="I54">
        <f>IF(C54="","",IF(ROUND(SUMIFS($G$6:$G$155,$C$6:$C$155,C54)-SUMIFS($H$6:$H$155,$C$6:$C$155,C54),2)=0,"OK","Déséquilibrée"))</f>
        <v/>
      </c>
    </row>
    <row r="55">
      <c r="A55" s="8" t="n"/>
      <c r="E55">
        <f>IF(D55="","",IFERROR(VLOOKUP(D55,'Plan comptable'!$A$6:$B$400,2,FALSE),"⚠ compte absent du plan"))</f>
        <v/>
      </c>
      <c r="G55" s="9" t="n"/>
      <c r="H55" s="9" t="n"/>
      <c r="I55">
        <f>IF(C55="","",IF(ROUND(SUMIFS($G$6:$G$155,$C$6:$C$155,C55)-SUMIFS($H$6:$H$155,$C$6:$C$155,C55),2)=0,"OK","Déséquilibrée"))</f>
        <v/>
      </c>
    </row>
    <row r="56">
      <c r="A56" s="8" t="n"/>
      <c r="E56">
        <f>IF(D56="","",IFERROR(VLOOKUP(D56,'Plan comptable'!$A$6:$B$400,2,FALSE),"⚠ compte absent du plan"))</f>
        <v/>
      </c>
      <c r="G56" s="9" t="n"/>
      <c r="H56" s="9" t="n"/>
      <c r="I56">
        <f>IF(C56="","",IF(ROUND(SUMIFS($G$6:$G$155,$C$6:$C$155,C56)-SUMIFS($H$6:$H$155,$C$6:$C$155,C56),2)=0,"OK","Déséquilibrée"))</f>
        <v/>
      </c>
    </row>
    <row r="57">
      <c r="A57" s="8" t="n"/>
      <c r="E57">
        <f>IF(D57="","",IFERROR(VLOOKUP(D57,'Plan comptable'!$A$6:$B$400,2,FALSE),"⚠ compte absent du plan"))</f>
        <v/>
      </c>
      <c r="G57" s="9" t="n"/>
      <c r="H57" s="9" t="n"/>
      <c r="I57">
        <f>IF(C57="","",IF(ROUND(SUMIFS($G$6:$G$155,$C$6:$C$155,C57)-SUMIFS($H$6:$H$155,$C$6:$C$155,C57),2)=0,"OK","Déséquilibrée"))</f>
        <v/>
      </c>
    </row>
    <row r="58">
      <c r="A58" s="8" t="n"/>
      <c r="E58">
        <f>IF(D58="","",IFERROR(VLOOKUP(D58,'Plan comptable'!$A$6:$B$400,2,FALSE),"⚠ compte absent du plan"))</f>
        <v/>
      </c>
      <c r="G58" s="9" t="n"/>
      <c r="H58" s="9" t="n"/>
      <c r="I58">
        <f>IF(C58="","",IF(ROUND(SUMIFS($G$6:$G$155,$C$6:$C$155,C58)-SUMIFS($H$6:$H$155,$C$6:$C$155,C58),2)=0,"OK","Déséquilibrée"))</f>
        <v/>
      </c>
    </row>
    <row r="59">
      <c r="A59" s="8" t="n"/>
      <c r="E59">
        <f>IF(D59="","",IFERROR(VLOOKUP(D59,'Plan comptable'!$A$6:$B$400,2,FALSE),"⚠ compte absent du plan"))</f>
        <v/>
      </c>
      <c r="G59" s="9" t="n"/>
      <c r="H59" s="9" t="n"/>
      <c r="I59">
        <f>IF(C59="","",IF(ROUND(SUMIFS($G$6:$G$155,$C$6:$C$155,C59)-SUMIFS($H$6:$H$155,$C$6:$C$155,C59),2)=0,"OK","Déséquilibrée"))</f>
        <v/>
      </c>
    </row>
    <row r="60">
      <c r="A60" s="8" t="n"/>
      <c r="E60">
        <f>IF(D60="","",IFERROR(VLOOKUP(D60,'Plan comptable'!$A$6:$B$400,2,FALSE),"⚠ compte absent du plan"))</f>
        <v/>
      </c>
      <c r="G60" s="9" t="n"/>
      <c r="H60" s="9" t="n"/>
      <c r="I60">
        <f>IF(C60="","",IF(ROUND(SUMIFS($G$6:$G$155,$C$6:$C$155,C60)-SUMIFS($H$6:$H$155,$C$6:$C$155,C60),2)=0,"OK","Déséquilibrée"))</f>
        <v/>
      </c>
    </row>
    <row r="61">
      <c r="A61" s="8" t="n"/>
      <c r="E61">
        <f>IF(D61="","",IFERROR(VLOOKUP(D61,'Plan comptable'!$A$6:$B$400,2,FALSE),"⚠ compte absent du plan"))</f>
        <v/>
      </c>
      <c r="G61" s="9" t="n"/>
      <c r="H61" s="9" t="n"/>
      <c r="I61">
        <f>IF(C61="","",IF(ROUND(SUMIFS($G$6:$G$155,$C$6:$C$155,C61)-SUMIFS($H$6:$H$155,$C$6:$C$155,C61),2)=0,"OK","Déséquilibrée"))</f>
        <v/>
      </c>
    </row>
    <row r="62">
      <c r="A62" s="8" t="n"/>
      <c r="E62">
        <f>IF(D62="","",IFERROR(VLOOKUP(D62,'Plan comptable'!$A$6:$B$400,2,FALSE),"⚠ compte absent du plan"))</f>
        <v/>
      </c>
      <c r="G62" s="9" t="n"/>
      <c r="H62" s="9" t="n"/>
      <c r="I62">
        <f>IF(C62="","",IF(ROUND(SUMIFS($G$6:$G$155,$C$6:$C$155,C62)-SUMIFS($H$6:$H$155,$C$6:$C$155,C62),2)=0,"OK","Déséquilibrée"))</f>
        <v/>
      </c>
    </row>
    <row r="63">
      <c r="A63" s="8" t="n"/>
      <c r="E63">
        <f>IF(D63="","",IFERROR(VLOOKUP(D63,'Plan comptable'!$A$6:$B$400,2,FALSE),"⚠ compte absent du plan"))</f>
        <v/>
      </c>
      <c r="G63" s="9" t="n"/>
      <c r="H63" s="9" t="n"/>
      <c r="I63">
        <f>IF(C63="","",IF(ROUND(SUMIFS($G$6:$G$155,$C$6:$C$155,C63)-SUMIFS($H$6:$H$155,$C$6:$C$155,C63),2)=0,"OK","Déséquilibrée"))</f>
        <v/>
      </c>
    </row>
    <row r="64">
      <c r="A64" s="8" t="n"/>
      <c r="E64">
        <f>IF(D64="","",IFERROR(VLOOKUP(D64,'Plan comptable'!$A$6:$B$400,2,FALSE),"⚠ compte absent du plan"))</f>
        <v/>
      </c>
      <c r="G64" s="9" t="n"/>
      <c r="H64" s="9" t="n"/>
      <c r="I64">
        <f>IF(C64="","",IF(ROUND(SUMIFS($G$6:$G$155,$C$6:$C$155,C64)-SUMIFS($H$6:$H$155,$C$6:$C$155,C64),2)=0,"OK","Déséquilibrée"))</f>
        <v/>
      </c>
    </row>
    <row r="65">
      <c r="A65" s="8" t="n"/>
      <c r="E65">
        <f>IF(D65="","",IFERROR(VLOOKUP(D65,'Plan comptable'!$A$6:$B$400,2,FALSE),"⚠ compte absent du plan"))</f>
        <v/>
      </c>
      <c r="G65" s="9" t="n"/>
      <c r="H65" s="9" t="n"/>
      <c r="I65">
        <f>IF(C65="","",IF(ROUND(SUMIFS($G$6:$G$155,$C$6:$C$155,C65)-SUMIFS($H$6:$H$155,$C$6:$C$155,C65),2)=0,"OK","Déséquilibrée"))</f>
        <v/>
      </c>
    </row>
    <row r="66">
      <c r="A66" s="8" t="n"/>
      <c r="E66">
        <f>IF(D66="","",IFERROR(VLOOKUP(D66,'Plan comptable'!$A$6:$B$400,2,FALSE),"⚠ compte absent du plan"))</f>
        <v/>
      </c>
      <c r="G66" s="9" t="n"/>
      <c r="H66" s="9" t="n"/>
      <c r="I66">
        <f>IF(C66="","",IF(ROUND(SUMIFS($G$6:$G$155,$C$6:$C$155,C66)-SUMIFS($H$6:$H$155,$C$6:$C$155,C66),2)=0,"OK","Déséquilibrée"))</f>
        <v/>
      </c>
    </row>
    <row r="67">
      <c r="A67" s="8" t="n"/>
      <c r="E67">
        <f>IF(D67="","",IFERROR(VLOOKUP(D67,'Plan comptable'!$A$6:$B$400,2,FALSE),"⚠ compte absent du plan"))</f>
        <v/>
      </c>
      <c r="G67" s="9" t="n"/>
      <c r="H67" s="9" t="n"/>
      <c r="I67">
        <f>IF(C67="","",IF(ROUND(SUMIFS($G$6:$G$155,$C$6:$C$155,C67)-SUMIFS($H$6:$H$155,$C$6:$C$155,C67),2)=0,"OK","Déséquilibrée"))</f>
        <v/>
      </c>
    </row>
    <row r="68">
      <c r="A68" s="8" t="n"/>
      <c r="E68">
        <f>IF(D68="","",IFERROR(VLOOKUP(D68,'Plan comptable'!$A$6:$B$400,2,FALSE),"⚠ compte absent du plan"))</f>
        <v/>
      </c>
      <c r="G68" s="9" t="n"/>
      <c r="H68" s="9" t="n"/>
      <c r="I68">
        <f>IF(C68="","",IF(ROUND(SUMIFS($G$6:$G$155,$C$6:$C$155,C68)-SUMIFS($H$6:$H$155,$C$6:$C$155,C68),2)=0,"OK","Déséquilibrée"))</f>
        <v/>
      </c>
    </row>
    <row r="69">
      <c r="A69" s="8" t="n"/>
      <c r="E69">
        <f>IF(D69="","",IFERROR(VLOOKUP(D69,'Plan comptable'!$A$6:$B$400,2,FALSE),"⚠ compte absent du plan"))</f>
        <v/>
      </c>
      <c r="G69" s="9" t="n"/>
      <c r="H69" s="9" t="n"/>
      <c r="I69">
        <f>IF(C69="","",IF(ROUND(SUMIFS($G$6:$G$155,$C$6:$C$155,C69)-SUMIFS($H$6:$H$155,$C$6:$C$155,C69),2)=0,"OK","Déséquilibrée"))</f>
        <v/>
      </c>
    </row>
    <row r="70">
      <c r="A70" s="8" t="n"/>
      <c r="E70">
        <f>IF(D70="","",IFERROR(VLOOKUP(D70,'Plan comptable'!$A$6:$B$400,2,FALSE),"⚠ compte absent du plan"))</f>
        <v/>
      </c>
      <c r="G70" s="9" t="n"/>
      <c r="H70" s="9" t="n"/>
      <c r="I70">
        <f>IF(C70="","",IF(ROUND(SUMIFS($G$6:$G$155,$C$6:$C$155,C70)-SUMIFS($H$6:$H$155,$C$6:$C$155,C70),2)=0,"OK","Déséquilibrée"))</f>
        <v/>
      </c>
    </row>
    <row r="71">
      <c r="A71" s="8" t="n"/>
      <c r="E71">
        <f>IF(D71="","",IFERROR(VLOOKUP(D71,'Plan comptable'!$A$6:$B$400,2,FALSE),"⚠ compte absent du plan"))</f>
        <v/>
      </c>
      <c r="G71" s="9" t="n"/>
      <c r="H71" s="9" t="n"/>
      <c r="I71">
        <f>IF(C71="","",IF(ROUND(SUMIFS($G$6:$G$155,$C$6:$C$155,C71)-SUMIFS($H$6:$H$155,$C$6:$C$155,C71),2)=0,"OK","Déséquilibrée"))</f>
        <v/>
      </c>
    </row>
    <row r="72">
      <c r="A72" s="8" t="n"/>
      <c r="E72">
        <f>IF(D72="","",IFERROR(VLOOKUP(D72,'Plan comptable'!$A$6:$B$400,2,FALSE),"⚠ compte absent du plan"))</f>
        <v/>
      </c>
      <c r="G72" s="9" t="n"/>
      <c r="H72" s="9" t="n"/>
      <c r="I72">
        <f>IF(C72="","",IF(ROUND(SUMIFS($G$6:$G$155,$C$6:$C$155,C72)-SUMIFS($H$6:$H$155,$C$6:$C$155,C72),2)=0,"OK","Déséquilibrée"))</f>
        <v/>
      </c>
    </row>
    <row r="73">
      <c r="A73" s="8" t="n"/>
      <c r="E73">
        <f>IF(D73="","",IFERROR(VLOOKUP(D73,'Plan comptable'!$A$6:$B$400,2,FALSE),"⚠ compte absent du plan"))</f>
        <v/>
      </c>
      <c r="G73" s="9" t="n"/>
      <c r="H73" s="9" t="n"/>
      <c r="I73">
        <f>IF(C73="","",IF(ROUND(SUMIFS($G$6:$G$155,$C$6:$C$155,C73)-SUMIFS($H$6:$H$155,$C$6:$C$155,C73),2)=0,"OK","Déséquilibrée"))</f>
        <v/>
      </c>
    </row>
    <row r="74">
      <c r="A74" s="8" t="n"/>
      <c r="E74">
        <f>IF(D74="","",IFERROR(VLOOKUP(D74,'Plan comptable'!$A$6:$B$400,2,FALSE),"⚠ compte absent du plan"))</f>
        <v/>
      </c>
      <c r="G74" s="9" t="n"/>
      <c r="H74" s="9" t="n"/>
      <c r="I74">
        <f>IF(C74="","",IF(ROUND(SUMIFS($G$6:$G$155,$C$6:$C$155,C74)-SUMIFS($H$6:$H$155,$C$6:$C$155,C74),2)=0,"OK","Déséquilibrée"))</f>
        <v/>
      </c>
    </row>
    <row r="75">
      <c r="A75" s="8" t="n"/>
      <c r="E75">
        <f>IF(D75="","",IFERROR(VLOOKUP(D75,'Plan comptable'!$A$6:$B$400,2,FALSE),"⚠ compte absent du plan"))</f>
        <v/>
      </c>
      <c r="G75" s="9" t="n"/>
      <c r="H75" s="9" t="n"/>
      <c r="I75">
        <f>IF(C75="","",IF(ROUND(SUMIFS($G$6:$G$155,$C$6:$C$155,C75)-SUMIFS($H$6:$H$155,$C$6:$C$155,C75),2)=0,"OK","Déséquilibrée"))</f>
        <v/>
      </c>
    </row>
    <row r="76">
      <c r="A76" s="8" t="n"/>
      <c r="E76">
        <f>IF(D76="","",IFERROR(VLOOKUP(D76,'Plan comptable'!$A$6:$B$400,2,FALSE),"⚠ compte absent du plan"))</f>
        <v/>
      </c>
      <c r="G76" s="9" t="n"/>
      <c r="H76" s="9" t="n"/>
      <c r="I76">
        <f>IF(C76="","",IF(ROUND(SUMIFS($G$6:$G$155,$C$6:$C$155,C76)-SUMIFS($H$6:$H$155,$C$6:$C$155,C76),2)=0,"OK","Déséquilibrée"))</f>
        <v/>
      </c>
    </row>
    <row r="77">
      <c r="A77" s="8" t="n"/>
      <c r="E77">
        <f>IF(D77="","",IFERROR(VLOOKUP(D77,'Plan comptable'!$A$6:$B$400,2,FALSE),"⚠ compte absent du plan"))</f>
        <v/>
      </c>
      <c r="G77" s="9" t="n"/>
      <c r="H77" s="9" t="n"/>
      <c r="I77">
        <f>IF(C77="","",IF(ROUND(SUMIFS($G$6:$G$155,$C$6:$C$155,C77)-SUMIFS($H$6:$H$155,$C$6:$C$155,C77),2)=0,"OK","Déséquilibrée"))</f>
        <v/>
      </c>
    </row>
    <row r="78">
      <c r="A78" s="8" t="n"/>
      <c r="E78">
        <f>IF(D78="","",IFERROR(VLOOKUP(D78,'Plan comptable'!$A$6:$B$400,2,FALSE),"⚠ compte absent du plan"))</f>
        <v/>
      </c>
      <c r="G78" s="9" t="n"/>
      <c r="H78" s="9" t="n"/>
      <c r="I78">
        <f>IF(C78="","",IF(ROUND(SUMIFS($G$6:$G$155,$C$6:$C$155,C78)-SUMIFS($H$6:$H$155,$C$6:$C$155,C78),2)=0,"OK","Déséquilibrée"))</f>
        <v/>
      </c>
    </row>
    <row r="79">
      <c r="A79" s="8" t="n"/>
      <c r="E79">
        <f>IF(D79="","",IFERROR(VLOOKUP(D79,'Plan comptable'!$A$6:$B$400,2,FALSE),"⚠ compte absent du plan"))</f>
        <v/>
      </c>
      <c r="G79" s="9" t="n"/>
      <c r="H79" s="9" t="n"/>
      <c r="I79">
        <f>IF(C79="","",IF(ROUND(SUMIFS($G$6:$G$155,$C$6:$C$155,C79)-SUMIFS($H$6:$H$155,$C$6:$C$155,C79),2)=0,"OK","Déséquilibrée"))</f>
        <v/>
      </c>
    </row>
    <row r="80">
      <c r="A80" s="8" t="n"/>
      <c r="E80">
        <f>IF(D80="","",IFERROR(VLOOKUP(D80,'Plan comptable'!$A$6:$B$400,2,FALSE),"⚠ compte absent du plan"))</f>
        <v/>
      </c>
      <c r="G80" s="9" t="n"/>
      <c r="H80" s="9" t="n"/>
      <c r="I80">
        <f>IF(C80="","",IF(ROUND(SUMIFS($G$6:$G$155,$C$6:$C$155,C80)-SUMIFS($H$6:$H$155,$C$6:$C$155,C80),2)=0,"OK","Déséquilibrée"))</f>
        <v/>
      </c>
    </row>
    <row r="81">
      <c r="A81" s="8" t="n"/>
      <c r="E81">
        <f>IF(D81="","",IFERROR(VLOOKUP(D81,'Plan comptable'!$A$6:$B$400,2,FALSE),"⚠ compte absent du plan"))</f>
        <v/>
      </c>
      <c r="G81" s="9" t="n"/>
      <c r="H81" s="9" t="n"/>
      <c r="I81">
        <f>IF(C81="","",IF(ROUND(SUMIFS($G$6:$G$155,$C$6:$C$155,C81)-SUMIFS($H$6:$H$155,$C$6:$C$155,C81),2)=0,"OK","Déséquilibrée"))</f>
        <v/>
      </c>
    </row>
    <row r="82">
      <c r="A82" s="8" t="n"/>
      <c r="E82">
        <f>IF(D82="","",IFERROR(VLOOKUP(D82,'Plan comptable'!$A$6:$B$400,2,FALSE),"⚠ compte absent du plan"))</f>
        <v/>
      </c>
      <c r="G82" s="9" t="n"/>
      <c r="H82" s="9" t="n"/>
      <c r="I82">
        <f>IF(C82="","",IF(ROUND(SUMIFS($G$6:$G$155,$C$6:$C$155,C82)-SUMIFS($H$6:$H$155,$C$6:$C$155,C82),2)=0,"OK","Déséquilibrée"))</f>
        <v/>
      </c>
    </row>
    <row r="83">
      <c r="A83" s="8" t="n"/>
      <c r="E83">
        <f>IF(D83="","",IFERROR(VLOOKUP(D83,'Plan comptable'!$A$6:$B$400,2,FALSE),"⚠ compte absent du plan"))</f>
        <v/>
      </c>
      <c r="G83" s="9" t="n"/>
      <c r="H83" s="9" t="n"/>
      <c r="I83">
        <f>IF(C83="","",IF(ROUND(SUMIFS($G$6:$G$155,$C$6:$C$155,C83)-SUMIFS($H$6:$H$155,$C$6:$C$155,C83),2)=0,"OK","Déséquilibrée"))</f>
        <v/>
      </c>
    </row>
    <row r="84">
      <c r="A84" s="8" t="n"/>
      <c r="E84">
        <f>IF(D84="","",IFERROR(VLOOKUP(D84,'Plan comptable'!$A$6:$B$400,2,FALSE),"⚠ compte absent du plan"))</f>
        <v/>
      </c>
      <c r="G84" s="9" t="n"/>
      <c r="H84" s="9" t="n"/>
      <c r="I84">
        <f>IF(C84="","",IF(ROUND(SUMIFS($G$6:$G$155,$C$6:$C$155,C84)-SUMIFS($H$6:$H$155,$C$6:$C$155,C84),2)=0,"OK","Déséquilibrée"))</f>
        <v/>
      </c>
    </row>
    <row r="85">
      <c r="A85" s="8" t="n"/>
      <c r="E85">
        <f>IF(D85="","",IFERROR(VLOOKUP(D85,'Plan comptable'!$A$6:$B$400,2,FALSE),"⚠ compte absent du plan"))</f>
        <v/>
      </c>
      <c r="G85" s="9" t="n"/>
      <c r="H85" s="9" t="n"/>
      <c r="I85">
        <f>IF(C85="","",IF(ROUND(SUMIFS($G$6:$G$155,$C$6:$C$155,C85)-SUMIFS($H$6:$H$155,$C$6:$C$155,C85),2)=0,"OK","Déséquilibrée"))</f>
        <v/>
      </c>
    </row>
    <row r="86">
      <c r="A86" s="8" t="n"/>
      <c r="E86">
        <f>IF(D86="","",IFERROR(VLOOKUP(D86,'Plan comptable'!$A$6:$B$400,2,FALSE),"⚠ compte absent du plan"))</f>
        <v/>
      </c>
      <c r="G86" s="9" t="n"/>
      <c r="H86" s="9" t="n"/>
      <c r="I86">
        <f>IF(C86="","",IF(ROUND(SUMIFS($G$6:$G$155,$C$6:$C$155,C86)-SUMIFS($H$6:$H$155,$C$6:$C$155,C86),2)=0,"OK","Déséquilibrée"))</f>
        <v/>
      </c>
    </row>
    <row r="87">
      <c r="A87" s="8" t="n"/>
      <c r="E87">
        <f>IF(D87="","",IFERROR(VLOOKUP(D87,'Plan comptable'!$A$6:$B$400,2,FALSE),"⚠ compte absent du plan"))</f>
        <v/>
      </c>
      <c r="G87" s="9" t="n"/>
      <c r="H87" s="9" t="n"/>
      <c r="I87">
        <f>IF(C87="","",IF(ROUND(SUMIFS($G$6:$G$155,$C$6:$C$155,C87)-SUMIFS($H$6:$H$155,$C$6:$C$155,C87),2)=0,"OK","Déséquilibrée"))</f>
        <v/>
      </c>
    </row>
    <row r="88">
      <c r="A88" s="8" t="n"/>
      <c r="E88">
        <f>IF(D88="","",IFERROR(VLOOKUP(D88,'Plan comptable'!$A$6:$B$400,2,FALSE),"⚠ compte absent du plan"))</f>
        <v/>
      </c>
      <c r="G88" s="9" t="n"/>
      <c r="H88" s="9" t="n"/>
      <c r="I88">
        <f>IF(C88="","",IF(ROUND(SUMIFS($G$6:$G$155,$C$6:$C$155,C88)-SUMIFS($H$6:$H$155,$C$6:$C$155,C88),2)=0,"OK","Déséquilibrée"))</f>
        <v/>
      </c>
    </row>
    <row r="89">
      <c r="A89" s="8" t="n"/>
      <c r="E89">
        <f>IF(D89="","",IFERROR(VLOOKUP(D89,'Plan comptable'!$A$6:$B$400,2,FALSE),"⚠ compte absent du plan"))</f>
        <v/>
      </c>
      <c r="G89" s="9" t="n"/>
      <c r="H89" s="9" t="n"/>
      <c r="I89">
        <f>IF(C89="","",IF(ROUND(SUMIFS($G$6:$G$155,$C$6:$C$155,C89)-SUMIFS($H$6:$H$155,$C$6:$C$155,C89),2)=0,"OK","Déséquilibrée"))</f>
        <v/>
      </c>
    </row>
    <row r="90">
      <c r="A90" s="8" t="n"/>
      <c r="E90">
        <f>IF(D90="","",IFERROR(VLOOKUP(D90,'Plan comptable'!$A$6:$B$400,2,FALSE),"⚠ compte absent du plan"))</f>
        <v/>
      </c>
      <c r="G90" s="9" t="n"/>
      <c r="H90" s="9" t="n"/>
      <c r="I90">
        <f>IF(C90="","",IF(ROUND(SUMIFS($G$6:$G$155,$C$6:$C$155,C90)-SUMIFS($H$6:$H$155,$C$6:$C$155,C90),2)=0,"OK","Déséquilibrée"))</f>
        <v/>
      </c>
    </row>
    <row r="91">
      <c r="A91" s="8" t="n"/>
      <c r="E91">
        <f>IF(D91="","",IFERROR(VLOOKUP(D91,'Plan comptable'!$A$6:$B$400,2,FALSE),"⚠ compte absent du plan"))</f>
        <v/>
      </c>
      <c r="G91" s="9" t="n"/>
      <c r="H91" s="9" t="n"/>
      <c r="I91">
        <f>IF(C91="","",IF(ROUND(SUMIFS($G$6:$G$155,$C$6:$C$155,C91)-SUMIFS($H$6:$H$155,$C$6:$C$155,C91),2)=0,"OK","Déséquilibrée"))</f>
        <v/>
      </c>
    </row>
    <row r="92">
      <c r="A92" s="8" t="n"/>
      <c r="E92">
        <f>IF(D92="","",IFERROR(VLOOKUP(D92,'Plan comptable'!$A$6:$B$400,2,FALSE),"⚠ compte absent du plan"))</f>
        <v/>
      </c>
      <c r="G92" s="9" t="n"/>
      <c r="H92" s="9" t="n"/>
      <c r="I92">
        <f>IF(C92="","",IF(ROUND(SUMIFS($G$6:$G$155,$C$6:$C$155,C92)-SUMIFS($H$6:$H$155,$C$6:$C$155,C92),2)=0,"OK","Déséquilibrée"))</f>
        <v/>
      </c>
    </row>
    <row r="93">
      <c r="A93" s="8" t="n"/>
      <c r="E93">
        <f>IF(D93="","",IFERROR(VLOOKUP(D93,'Plan comptable'!$A$6:$B$400,2,FALSE),"⚠ compte absent du plan"))</f>
        <v/>
      </c>
      <c r="G93" s="9" t="n"/>
      <c r="H93" s="9" t="n"/>
      <c r="I93">
        <f>IF(C93="","",IF(ROUND(SUMIFS($G$6:$G$155,$C$6:$C$155,C93)-SUMIFS($H$6:$H$155,$C$6:$C$155,C93),2)=0,"OK","Déséquilibrée"))</f>
        <v/>
      </c>
    </row>
    <row r="94">
      <c r="A94" s="8" t="n"/>
      <c r="E94">
        <f>IF(D94="","",IFERROR(VLOOKUP(D94,'Plan comptable'!$A$6:$B$400,2,FALSE),"⚠ compte absent du plan"))</f>
        <v/>
      </c>
      <c r="G94" s="9" t="n"/>
      <c r="H94" s="9" t="n"/>
      <c r="I94">
        <f>IF(C94="","",IF(ROUND(SUMIFS($G$6:$G$155,$C$6:$C$155,C94)-SUMIFS($H$6:$H$155,$C$6:$C$155,C94),2)=0,"OK","Déséquilibrée"))</f>
        <v/>
      </c>
    </row>
    <row r="95">
      <c r="A95" s="8" t="n"/>
      <c r="E95">
        <f>IF(D95="","",IFERROR(VLOOKUP(D95,'Plan comptable'!$A$6:$B$400,2,FALSE),"⚠ compte absent du plan"))</f>
        <v/>
      </c>
      <c r="G95" s="9" t="n"/>
      <c r="H95" s="9" t="n"/>
      <c r="I95">
        <f>IF(C95="","",IF(ROUND(SUMIFS($G$6:$G$155,$C$6:$C$155,C95)-SUMIFS($H$6:$H$155,$C$6:$C$155,C95),2)=0,"OK","Déséquilibrée"))</f>
        <v/>
      </c>
    </row>
    <row r="96">
      <c r="A96" s="8" t="n"/>
      <c r="E96">
        <f>IF(D96="","",IFERROR(VLOOKUP(D96,'Plan comptable'!$A$6:$B$400,2,FALSE),"⚠ compte absent du plan"))</f>
        <v/>
      </c>
      <c r="G96" s="9" t="n"/>
      <c r="H96" s="9" t="n"/>
      <c r="I96">
        <f>IF(C96="","",IF(ROUND(SUMIFS($G$6:$G$155,$C$6:$C$155,C96)-SUMIFS($H$6:$H$155,$C$6:$C$155,C96),2)=0,"OK","Déséquilibrée"))</f>
        <v/>
      </c>
    </row>
    <row r="97">
      <c r="A97" s="8" t="n"/>
      <c r="E97">
        <f>IF(D97="","",IFERROR(VLOOKUP(D97,'Plan comptable'!$A$6:$B$400,2,FALSE),"⚠ compte absent du plan"))</f>
        <v/>
      </c>
      <c r="G97" s="9" t="n"/>
      <c r="H97" s="9" t="n"/>
      <c r="I97">
        <f>IF(C97="","",IF(ROUND(SUMIFS($G$6:$G$155,$C$6:$C$155,C97)-SUMIFS($H$6:$H$155,$C$6:$C$155,C97),2)=0,"OK","Déséquilibrée"))</f>
        <v/>
      </c>
    </row>
    <row r="98">
      <c r="A98" s="8" t="n"/>
      <c r="E98">
        <f>IF(D98="","",IFERROR(VLOOKUP(D98,'Plan comptable'!$A$6:$B$400,2,FALSE),"⚠ compte absent du plan"))</f>
        <v/>
      </c>
      <c r="G98" s="9" t="n"/>
      <c r="H98" s="9" t="n"/>
      <c r="I98">
        <f>IF(C98="","",IF(ROUND(SUMIFS($G$6:$G$155,$C$6:$C$155,C98)-SUMIFS($H$6:$H$155,$C$6:$C$155,C98),2)=0,"OK","Déséquilibrée"))</f>
        <v/>
      </c>
    </row>
    <row r="99">
      <c r="A99" s="8" t="n"/>
      <c r="E99">
        <f>IF(D99="","",IFERROR(VLOOKUP(D99,'Plan comptable'!$A$6:$B$400,2,FALSE),"⚠ compte absent du plan"))</f>
        <v/>
      </c>
      <c r="G99" s="9" t="n"/>
      <c r="H99" s="9" t="n"/>
      <c r="I99">
        <f>IF(C99="","",IF(ROUND(SUMIFS($G$6:$G$155,$C$6:$C$155,C99)-SUMIFS($H$6:$H$155,$C$6:$C$155,C99),2)=0,"OK","Déséquilibrée"))</f>
        <v/>
      </c>
    </row>
    <row r="100">
      <c r="A100" s="8" t="n"/>
      <c r="E100">
        <f>IF(D100="","",IFERROR(VLOOKUP(D100,'Plan comptable'!$A$6:$B$400,2,FALSE),"⚠ compte absent du plan"))</f>
        <v/>
      </c>
      <c r="G100" s="9" t="n"/>
      <c r="H100" s="9" t="n"/>
      <c r="I100">
        <f>IF(C100="","",IF(ROUND(SUMIFS($G$6:$G$155,$C$6:$C$155,C100)-SUMIFS($H$6:$H$155,$C$6:$C$155,C100),2)=0,"OK","Déséquilibrée"))</f>
        <v/>
      </c>
    </row>
    <row r="101">
      <c r="A101" s="8" t="n"/>
      <c r="E101">
        <f>IF(D101="","",IFERROR(VLOOKUP(D101,'Plan comptable'!$A$6:$B$400,2,FALSE),"⚠ compte absent du plan"))</f>
        <v/>
      </c>
      <c r="G101" s="9" t="n"/>
      <c r="H101" s="9" t="n"/>
      <c r="I101">
        <f>IF(C101="","",IF(ROUND(SUMIFS($G$6:$G$155,$C$6:$C$155,C101)-SUMIFS($H$6:$H$155,$C$6:$C$155,C101),2)=0,"OK","Déséquilibrée"))</f>
        <v/>
      </c>
    </row>
    <row r="102">
      <c r="A102" s="8" t="n"/>
      <c r="E102">
        <f>IF(D102="","",IFERROR(VLOOKUP(D102,'Plan comptable'!$A$6:$B$400,2,FALSE),"⚠ compte absent du plan"))</f>
        <v/>
      </c>
      <c r="G102" s="9" t="n"/>
      <c r="H102" s="9" t="n"/>
      <c r="I102">
        <f>IF(C102="","",IF(ROUND(SUMIFS($G$6:$G$155,$C$6:$C$155,C102)-SUMIFS($H$6:$H$155,$C$6:$C$155,C102),2)=0,"OK","Déséquilibrée"))</f>
        <v/>
      </c>
    </row>
    <row r="103">
      <c r="A103" s="8" t="n"/>
      <c r="E103">
        <f>IF(D103="","",IFERROR(VLOOKUP(D103,'Plan comptable'!$A$6:$B$400,2,FALSE),"⚠ compte absent du plan"))</f>
        <v/>
      </c>
      <c r="G103" s="9" t="n"/>
      <c r="H103" s="9" t="n"/>
      <c r="I103">
        <f>IF(C103="","",IF(ROUND(SUMIFS($G$6:$G$155,$C$6:$C$155,C103)-SUMIFS($H$6:$H$155,$C$6:$C$155,C103),2)=0,"OK","Déséquilibrée"))</f>
        <v/>
      </c>
    </row>
    <row r="104">
      <c r="A104" s="8" t="n"/>
      <c r="E104">
        <f>IF(D104="","",IFERROR(VLOOKUP(D104,'Plan comptable'!$A$6:$B$400,2,FALSE),"⚠ compte absent du plan"))</f>
        <v/>
      </c>
      <c r="G104" s="9" t="n"/>
      <c r="H104" s="9" t="n"/>
      <c r="I104">
        <f>IF(C104="","",IF(ROUND(SUMIFS($G$6:$G$155,$C$6:$C$155,C104)-SUMIFS($H$6:$H$155,$C$6:$C$155,C104),2)=0,"OK","Déséquilibrée"))</f>
        <v/>
      </c>
    </row>
    <row r="105">
      <c r="A105" s="8" t="n"/>
      <c r="E105">
        <f>IF(D105="","",IFERROR(VLOOKUP(D105,'Plan comptable'!$A$6:$B$400,2,FALSE),"⚠ compte absent du plan"))</f>
        <v/>
      </c>
      <c r="G105" s="9" t="n"/>
      <c r="H105" s="9" t="n"/>
      <c r="I105">
        <f>IF(C105="","",IF(ROUND(SUMIFS($G$6:$G$155,$C$6:$C$155,C105)-SUMIFS($H$6:$H$155,$C$6:$C$155,C105),2)=0,"OK","Déséquilibrée"))</f>
        <v/>
      </c>
    </row>
    <row r="106">
      <c r="A106" s="8" t="n"/>
      <c r="E106">
        <f>IF(D106="","",IFERROR(VLOOKUP(D106,'Plan comptable'!$A$6:$B$400,2,FALSE),"⚠ compte absent du plan"))</f>
        <v/>
      </c>
      <c r="G106" s="9" t="n"/>
      <c r="H106" s="9" t="n"/>
      <c r="I106">
        <f>IF(C106="","",IF(ROUND(SUMIFS($G$6:$G$155,$C$6:$C$155,C106)-SUMIFS($H$6:$H$155,$C$6:$C$155,C106),2)=0,"OK","Déséquilibrée"))</f>
        <v/>
      </c>
    </row>
    <row r="107">
      <c r="A107" s="8" t="n"/>
      <c r="E107">
        <f>IF(D107="","",IFERROR(VLOOKUP(D107,'Plan comptable'!$A$6:$B$400,2,FALSE),"⚠ compte absent du plan"))</f>
        <v/>
      </c>
      <c r="G107" s="9" t="n"/>
      <c r="H107" s="9" t="n"/>
      <c r="I107">
        <f>IF(C107="","",IF(ROUND(SUMIFS($G$6:$G$155,$C$6:$C$155,C107)-SUMIFS($H$6:$H$155,$C$6:$C$155,C107),2)=0,"OK","Déséquilibrée"))</f>
        <v/>
      </c>
    </row>
    <row r="108">
      <c r="A108" s="8" t="n"/>
      <c r="E108">
        <f>IF(D108="","",IFERROR(VLOOKUP(D108,'Plan comptable'!$A$6:$B$400,2,FALSE),"⚠ compte absent du plan"))</f>
        <v/>
      </c>
      <c r="G108" s="9" t="n"/>
      <c r="H108" s="9" t="n"/>
      <c r="I108">
        <f>IF(C108="","",IF(ROUND(SUMIFS($G$6:$G$155,$C$6:$C$155,C108)-SUMIFS($H$6:$H$155,$C$6:$C$155,C108),2)=0,"OK","Déséquilibrée"))</f>
        <v/>
      </c>
    </row>
    <row r="109">
      <c r="A109" s="8" t="n"/>
      <c r="E109">
        <f>IF(D109="","",IFERROR(VLOOKUP(D109,'Plan comptable'!$A$6:$B$400,2,FALSE),"⚠ compte absent du plan"))</f>
        <v/>
      </c>
      <c r="G109" s="9" t="n"/>
      <c r="H109" s="9" t="n"/>
      <c r="I109">
        <f>IF(C109="","",IF(ROUND(SUMIFS($G$6:$G$155,$C$6:$C$155,C109)-SUMIFS($H$6:$H$155,$C$6:$C$155,C109),2)=0,"OK","Déséquilibrée"))</f>
        <v/>
      </c>
    </row>
    <row r="110">
      <c r="A110" s="8" t="n"/>
      <c r="E110">
        <f>IF(D110="","",IFERROR(VLOOKUP(D110,'Plan comptable'!$A$6:$B$400,2,FALSE),"⚠ compte absent du plan"))</f>
        <v/>
      </c>
      <c r="G110" s="9" t="n"/>
      <c r="H110" s="9" t="n"/>
      <c r="I110">
        <f>IF(C110="","",IF(ROUND(SUMIFS($G$6:$G$155,$C$6:$C$155,C110)-SUMIFS($H$6:$H$155,$C$6:$C$155,C110),2)=0,"OK","Déséquilibrée"))</f>
        <v/>
      </c>
    </row>
    <row r="111">
      <c r="A111" s="8" t="n"/>
      <c r="E111">
        <f>IF(D111="","",IFERROR(VLOOKUP(D111,'Plan comptable'!$A$6:$B$400,2,FALSE),"⚠ compte absent du plan"))</f>
        <v/>
      </c>
      <c r="G111" s="9" t="n"/>
      <c r="H111" s="9" t="n"/>
      <c r="I111">
        <f>IF(C111="","",IF(ROUND(SUMIFS($G$6:$G$155,$C$6:$C$155,C111)-SUMIFS($H$6:$H$155,$C$6:$C$155,C111),2)=0,"OK","Déséquilibrée"))</f>
        <v/>
      </c>
    </row>
    <row r="112">
      <c r="A112" s="8" t="n"/>
      <c r="E112">
        <f>IF(D112="","",IFERROR(VLOOKUP(D112,'Plan comptable'!$A$6:$B$400,2,FALSE),"⚠ compte absent du plan"))</f>
        <v/>
      </c>
      <c r="G112" s="9" t="n"/>
      <c r="H112" s="9" t="n"/>
      <c r="I112">
        <f>IF(C112="","",IF(ROUND(SUMIFS($G$6:$G$155,$C$6:$C$155,C112)-SUMIFS($H$6:$H$155,$C$6:$C$155,C112),2)=0,"OK","Déséquilibrée"))</f>
        <v/>
      </c>
    </row>
    <row r="113">
      <c r="A113" s="8" t="n"/>
      <c r="E113">
        <f>IF(D113="","",IFERROR(VLOOKUP(D113,'Plan comptable'!$A$6:$B$400,2,FALSE),"⚠ compte absent du plan"))</f>
        <v/>
      </c>
      <c r="G113" s="9" t="n"/>
      <c r="H113" s="9" t="n"/>
      <c r="I113">
        <f>IF(C113="","",IF(ROUND(SUMIFS($G$6:$G$155,$C$6:$C$155,C113)-SUMIFS($H$6:$H$155,$C$6:$C$155,C113),2)=0,"OK","Déséquilibrée"))</f>
        <v/>
      </c>
    </row>
    <row r="114">
      <c r="A114" s="8" t="n"/>
      <c r="E114">
        <f>IF(D114="","",IFERROR(VLOOKUP(D114,'Plan comptable'!$A$6:$B$400,2,FALSE),"⚠ compte absent du plan"))</f>
        <v/>
      </c>
      <c r="G114" s="9" t="n"/>
      <c r="H114" s="9" t="n"/>
      <c r="I114">
        <f>IF(C114="","",IF(ROUND(SUMIFS($G$6:$G$155,$C$6:$C$155,C114)-SUMIFS($H$6:$H$155,$C$6:$C$155,C114),2)=0,"OK","Déséquilibrée"))</f>
        <v/>
      </c>
    </row>
    <row r="115">
      <c r="A115" s="8" t="n"/>
      <c r="E115">
        <f>IF(D115="","",IFERROR(VLOOKUP(D115,'Plan comptable'!$A$6:$B$400,2,FALSE),"⚠ compte absent du plan"))</f>
        <v/>
      </c>
      <c r="G115" s="9" t="n"/>
      <c r="H115" s="9" t="n"/>
      <c r="I115">
        <f>IF(C115="","",IF(ROUND(SUMIFS($G$6:$G$155,$C$6:$C$155,C115)-SUMIFS($H$6:$H$155,$C$6:$C$155,C115),2)=0,"OK","Déséquilibrée"))</f>
        <v/>
      </c>
    </row>
    <row r="116">
      <c r="A116" s="8" t="n"/>
      <c r="E116">
        <f>IF(D116="","",IFERROR(VLOOKUP(D116,'Plan comptable'!$A$6:$B$400,2,FALSE),"⚠ compte absent du plan"))</f>
        <v/>
      </c>
      <c r="G116" s="9" t="n"/>
      <c r="H116" s="9" t="n"/>
      <c r="I116">
        <f>IF(C116="","",IF(ROUND(SUMIFS($G$6:$G$155,$C$6:$C$155,C116)-SUMIFS($H$6:$H$155,$C$6:$C$155,C116),2)=0,"OK","Déséquilibrée"))</f>
        <v/>
      </c>
    </row>
    <row r="117">
      <c r="A117" s="8" t="n"/>
      <c r="E117">
        <f>IF(D117="","",IFERROR(VLOOKUP(D117,'Plan comptable'!$A$6:$B$400,2,FALSE),"⚠ compte absent du plan"))</f>
        <v/>
      </c>
      <c r="G117" s="9" t="n"/>
      <c r="H117" s="9" t="n"/>
      <c r="I117">
        <f>IF(C117="","",IF(ROUND(SUMIFS($G$6:$G$155,$C$6:$C$155,C117)-SUMIFS($H$6:$H$155,$C$6:$C$155,C117),2)=0,"OK","Déséquilibrée"))</f>
        <v/>
      </c>
    </row>
    <row r="118">
      <c r="A118" s="8" t="n"/>
      <c r="E118">
        <f>IF(D118="","",IFERROR(VLOOKUP(D118,'Plan comptable'!$A$6:$B$400,2,FALSE),"⚠ compte absent du plan"))</f>
        <v/>
      </c>
      <c r="G118" s="9" t="n"/>
      <c r="H118" s="9" t="n"/>
      <c r="I118">
        <f>IF(C118="","",IF(ROUND(SUMIFS($G$6:$G$155,$C$6:$C$155,C118)-SUMIFS($H$6:$H$155,$C$6:$C$155,C118),2)=0,"OK","Déséquilibrée"))</f>
        <v/>
      </c>
    </row>
    <row r="119">
      <c r="A119" s="8" t="n"/>
      <c r="E119">
        <f>IF(D119="","",IFERROR(VLOOKUP(D119,'Plan comptable'!$A$6:$B$400,2,FALSE),"⚠ compte absent du plan"))</f>
        <v/>
      </c>
      <c r="G119" s="9" t="n"/>
      <c r="H119" s="9" t="n"/>
      <c r="I119">
        <f>IF(C119="","",IF(ROUND(SUMIFS($G$6:$G$155,$C$6:$C$155,C119)-SUMIFS($H$6:$H$155,$C$6:$C$155,C119),2)=0,"OK","Déséquilibrée"))</f>
        <v/>
      </c>
    </row>
    <row r="120">
      <c r="A120" s="8" t="n"/>
      <c r="E120">
        <f>IF(D120="","",IFERROR(VLOOKUP(D120,'Plan comptable'!$A$6:$B$400,2,FALSE),"⚠ compte absent du plan"))</f>
        <v/>
      </c>
      <c r="G120" s="9" t="n"/>
      <c r="H120" s="9" t="n"/>
      <c r="I120">
        <f>IF(C120="","",IF(ROUND(SUMIFS($G$6:$G$155,$C$6:$C$155,C120)-SUMIFS($H$6:$H$155,$C$6:$C$155,C120),2)=0,"OK","Déséquilibrée"))</f>
        <v/>
      </c>
    </row>
    <row r="121">
      <c r="A121" s="8" t="n"/>
      <c r="E121">
        <f>IF(D121="","",IFERROR(VLOOKUP(D121,'Plan comptable'!$A$6:$B$400,2,FALSE),"⚠ compte absent du plan"))</f>
        <v/>
      </c>
      <c r="G121" s="9" t="n"/>
      <c r="H121" s="9" t="n"/>
      <c r="I121">
        <f>IF(C121="","",IF(ROUND(SUMIFS($G$6:$G$155,$C$6:$C$155,C121)-SUMIFS($H$6:$H$155,$C$6:$C$155,C121),2)=0,"OK","Déséquilibrée"))</f>
        <v/>
      </c>
    </row>
    <row r="122">
      <c r="A122" s="8" t="n"/>
      <c r="E122">
        <f>IF(D122="","",IFERROR(VLOOKUP(D122,'Plan comptable'!$A$6:$B$400,2,FALSE),"⚠ compte absent du plan"))</f>
        <v/>
      </c>
      <c r="G122" s="9" t="n"/>
      <c r="H122" s="9" t="n"/>
      <c r="I122">
        <f>IF(C122="","",IF(ROUND(SUMIFS($G$6:$G$155,$C$6:$C$155,C122)-SUMIFS($H$6:$H$155,$C$6:$C$155,C122),2)=0,"OK","Déséquilibrée"))</f>
        <v/>
      </c>
    </row>
    <row r="123">
      <c r="A123" s="8" t="n"/>
      <c r="E123">
        <f>IF(D123="","",IFERROR(VLOOKUP(D123,'Plan comptable'!$A$6:$B$400,2,FALSE),"⚠ compte absent du plan"))</f>
        <v/>
      </c>
      <c r="G123" s="9" t="n"/>
      <c r="H123" s="9" t="n"/>
      <c r="I123">
        <f>IF(C123="","",IF(ROUND(SUMIFS($G$6:$G$155,$C$6:$C$155,C123)-SUMIFS($H$6:$H$155,$C$6:$C$155,C123),2)=0,"OK","Déséquilibrée"))</f>
        <v/>
      </c>
    </row>
    <row r="124">
      <c r="A124" s="8" t="n"/>
      <c r="E124">
        <f>IF(D124="","",IFERROR(VLOOKUP(D124,'Plan comptable'!$A$6:$B$400,2,FALSE),"⚠ compte absent du plan"))</f>
        <v/>
      </c>
      <c r="G124" s="9" t="n"/>
      <c r="H124" s="9" t="n"/>
      <c r="I124">
        <f>IF(C124="","",IF(ROUND(SUMIFS($G$6:$G$155,$C$6:$C$155,C124)-SUMIFS($H$6:$H$155,$C$6:$C$155,C124),2)=0,"OK","Déséquilibrée"))</f>
        <v/>
      </c>
    </row>
    <row r="125">
      <c r="A125" s="8" t="n"/>
      <c r="E125">
        <f>IF(D125="","",IFERROR(VLOOKUP(D125,'Plan comptable'!$A$6:$B$400,2,FALSE),"⚠ compte absent du plan"))</f>
        <v/>
      </c>
      <c r="G125" s="9" t="n"/>
      <c r="H125" s="9" t="n"/>
      <c r="I125">
        <f>IF(C125="","",IF(ROUND(SUMIFS($G$6:$G$155,$C$6:$C$155,C125)-SUMIFS($H$6:$H$155,$C$6:$C$155,C125),2)=0,"OK","Déséquilibrée"))</f>
        <v/>
      </c>
    </row>
    <row r="126">
      <c r="A126" s="8" t="n"/>
      <c r="E126">
        <f>IF(D126="","",IFERROR(VLOOKUP(D126,'Plan comptable'!$A$6:$B$400,2,FALSE),"⚠ compte absent du plan"))</f>
        <v/>
      </c>
      <c r="G126" s="9" t="n"/>
      <c r="H126" s="9" t="n"/>
      <c r="I126">
        <f>IF(C126="","",IF(ROUND(SUMIFS($G$6:$G$155,$C$6:$C$155,C126)-SUMIFS($H$6:$H$155,$C$6:$C$155,C126),2)=0,"OK","Déséquilibrée"))</f>
        <v/>
      </c>
    </row>
    <row r="127">
      <c r="A127" s="8" t="n"/>
      <c r="E127">
        <f>IF(D127="","",IFERROR(VLOOKUP(D127,'Plan comptable'!$A$6:$B$400,2,FALSE),"⚠ compte absent du plan"))</f>
        <v/>
      </c>
      <c r="G127" s="9" t="n"/>
      <c r="H127" s="9" t="n"/>
      <c r="I127">
        <f>IF(C127="","",IF(ROUND(SUMIFS($G$6:$G$155,$C$6:$C$155,C127)-SUMIFS($H$6:$H$155,$C$6:$C$155,C127),2)=0,"OK","Déséquilibrée"))</f>
        <v/>
      </c>
    </row>
    <row r="128">
      <c r="A128" s="8" t="n"/>
      <c r="E128">
        <f>IF(D128="","",IFERROR(VLOOKUP(D128,'Plan comptable'!$A$6:$B$400,2,FALSE),"⚠ compte absent du plan"))</f>
        <v/>
      </c>
      <c r="G128" s="9" t="n"/>
      <c r="H128" s="9" t="n"/>
      <c r="I128">
        <f>IF(C128="","",IF(ROUND(SUMIFS($G$6:$G$155,$C$6:$C$155,C128)-SUMIFS($H$6:$H$155,$C$6:$C$155,C128),2)=0,"OK","Déséquilibrée"))</f>
        <v/>
      </c>
    </row>
    <row r="129">
      <c r="A129" s="8" t="n"/>
      <c r="E129">
        <f>IF(D129="","",IFERROR(VLOOKUP(D129,'Plan comptable'!$A$6:$B$400,2,FALSE),"⚠ compte absent du plan"))</f>
        <v/>
      </c>
      <c r="G129" s="9" t="n"/>
      <c r="H129" s="9" t="n"/>
      <c r="I129">
        <f>IF(C129="","",IF(ROUND(SUMIFS($G$6:$G$155,$C$6:$C$155,C129)-SUMIFS($H$6:$H$155,$C$6:$C$155,C129),2)=0,"OK","Déséquilibrée"))</f>
        <v/>
      </c>
    </row>
    <row r="130">
      <c r="A130" s="8" t="n"/>
      <c r="E130">
        <f>IF(D130="","",IFERROR(VLOOKUP(D130,'Plan comptable'!$A$6:$B$400,2,FALSE),"⚠ compte absent du plan"))</f>
        <v/>
      </c>
      <c r="G130" s="9" t="n"/>
      <c r="H130" s="9" t="n"/>
      <c r="I130">
        <f>IF(C130="","",IF(ROUND(SUMIFS($G$6:$G$155,$C$6:$C$155,C130)-SUMIFS($H$6:$H$155,$C$6:$C$155,C130),2)=0,"OK","Déséquilibrée"))</f>
        <v/>
      </c>
    </row>
    <row r="131">
      <c r="A131" s="8" t="n"/>
      <c r="E131">
        <f>IF(D131="","",IFERROR(VLOOKUP(D131,'Plan comptable'!$A$6:$B$400,2,FALSE),"⚠ compte absent du plan"))</f>
        <v/>
      </c>
      <c r="G131" s="9" t="n"/>
      <c r="H131" s="9" t="n"/>
      <c r="I131">
        <f>IF(C131="","",IF(ROUND(SUMIFS($G$6:$G$155,$C$6:$C$155,C131)-SUMIFS($H$6:$H$155,$C$6:$C$155,C131),2)=0,"OK","Déséquilibrée"))</f>
        <v/>
      </c>
    </row>
    <row r="132">
      <c r="A132" s="8" t="n"/>
      <c r="E132">
        <f>IF(D132="","",IFERROR(VLOOKUP(D132,'Plan comptable'!$A$6:$B$400,2,FALSE),"⚠ compte absent du plan"))</f>
        <v/>
      </c>
      <c r="G132" s="9" t="n"/>
      <c r="H132" s="9" t="n"/>
      <c r="I132">
        <f>IF(C132="","",IF(ROUND(SUMIFS($G$6:$G$155,$C$6:$C$155,C132)-SUMIFS($H$6:$H$155,$C$6:$C$155,C132),2)=0,"OK","Déséquilibrée"))</f>
        <v/>
      </c>
    </row>
    <row r="133">
      <c r="A133" s="8" t="n"/>
      <c r="E133">
        <f>IF(D133="","",IFERROR(VLOOKUP(D133,'Plan comptable'!$A$6:$B$400,2,FALSE),"⚠ compte absent du plan"))</f>
        <v/>
      </c>
      <c r="G133" s="9" t="n"/>
      <c r="H133" s="9" t="n"/>
      <c r="I133">
        <f>IF(C133="","",IF(ROUND(SUMIFS($G$6:$G$155,$C$6:$C$155,C133)-SUMIFS($H$6:$H$155,$C$6:$C$155,C133),2)=0,"OK","Déséquilibrée"))</f>
        <v/>
      </c>
    </row>
    <row r="134">
      <c r="A134" s="8" t="n"/>
      <c r="E134">
        <f>IF(D134="","",IFERROR(VLOOKUP(D134,'Plan comptable'!$A$6:$B$400,2,FALSE),"⚠ compte absent du plan"))</f>
        <v/>
      </c>
      <c r="G134" s="9" t="n"/>
      <c r="H134" s="9" t="n"/>
      <c r="I134">
        <f>IF(C134="","",IF(ROUND(SUMIFS($G$6:$G$155,$C$6:$C$155,C134)-SUMIFS($H$6:$H$155,$C$6:$C$155,C134),2)=0,"OK","Déséquilibrée"))</f>
        <v/>
      </c>
    </row>
    <row r="135">
      <c r="A135" s="8" t="n"/>
      <c r="E135">
        <f>IF(D135="","",IFERROR(VLOOKUP(D135,'Plan comptable'!$A$6:$B$400,2,FALSE),"⚠ compte absent du plan"))</f>
        <v/>
      </c>
      <c r="G135" s="9" t="n"/>
      <c r="H135" s="9" t="n"/>
      <c r="I135">
        <f>IF(C135="","",IF(ROUND(SUMIFS($G$6:$G$155,$C$6:$C$155,C135)-SUMIFS($H$6:$H$155,$C$6:$C$155,C135),2)=0,"OK","Déséquilibrée"))</f>
        <v/>
      </c>
    </row>
    <row r="136">
      <c r="A136" s="8" t="n"/>
      <c r="E136">
        <f>IF(D136="","",IFERROR(VLOOKUP(D136,'Plan comptable'!$A$6:$B$400,2,FALSE),"⚠ compte absent du plan"))</f>
        <v/>
      </c>
      <c r="G136" s="9" t="n"/>
      <c r="H136" s="9" t="n"/>
      <c r="I136">
        <f>IF(C136="","",IF(ROUND(SUMIFS($G$6:$G$155,$C$6:$C$155,C136)-SUMIFS($H$6:$H$155,$C$6:$C$155,C136),2)=0,"OK","Déséquilibrée"))</f>
        <v/>
      </c>
    </row>
    <row r="137">
      <c r="A137" s="8" t="n"/>
      <c r="E137">
        <f>IF(D137="","",IFERROR(VLOOKUP(D137,'Plan comptable'!$A$6:$B$400,2,FALSE),"⚠ compte absent du plan"))</f>
        <v/>
      </c>
      <c r="G137" s="9" t="n"/>
      <c r="H137" s="9" t="n"/>
      <c r="I137">
        <f>IF(C137="","",IF(ROUND(SUMIFS($G$6:$G$155,$C$6:$C$155,C137)-SUMIFS($H$6:$H$155,$C$6:$C$155,C137),2)=0,"OK","Déséquilibrée"))</f>
        <v/>
      </c>
    </row>
    <row r="138">
      <c r="A138" s="8" t="n"/>
      <c r="E138">
        <f>IF(D138="","",IFERROR(VLOOKUP(D138,'Plan comptable'!$A$6:$B$400,2,FALSE),"⚠ compte absent du plan"))</f>
        <v/>
      </c>
      <c r="G138" s="9" t="n"/>
      <c r="H138" s="9" t="n"/>
      <c r="I138">
        <f>IF(C138="","",IF(ROUND(SUMIFS($G$6:$G$155,$C$6:$C$155,C138)-SUMIFS($H$6:$H$155,$C$6:$C$155,C138),2)=0,"OK","Déséquilibrée"))</f>
        <v/>
      </c>
    </row>
    <row r="139">
      <c r="A139" s="8" t="n"/>
      <c r="E139">
        <f>IF(D139="","",IFERROR(VLOOKUP(D139,'Plan comptable'!$A$6:$B$400,2,FALSE),"⚠ compte absent du plan"))</f>
        <v/>
      </c>
      <c r="G139" s="9" t="n"/>
      <c r="H139" s="9" t="n"/>
      <c r="I139">
        <f>IF(C139="","",IF(ROUND(SUMIFS($G$6:$G$155,$C$6:$C$155,C139)-SUMIFS($H$6:$H$155,$C$6:$C$155,C139),2)=0,"OK","Déséquilibrée"))</f>
        <v/>
      </c>
    </row>
    <row r="140">
      <c r="A140" s="8" t="n"/>
      <c r="E140">
        <f>IF(D140="","",IFERROR(VLOOKUP(D140,'Plan comptable'!$A$6:$B$400,2,FALSE),"⚠ compte absent du plan"))</f>
        <v/>
      </c>
      <c r="G140" s="9" t="n"/>
      <c r="H140" s="9" t="n"/>
      <c r="I140">
        <f>IF(C140="","",IF(ROUND(SUMIFS($G$6:$G$155,$C$6:$C$155,C140)-SUMIFS($H$6:$H$155,$C$6:$C$155,C140),2)=0,"OK","Déséquilibrée"))</f>
        <v/>
      </c>
    </row>
    <row r="141">
      <c r="A141" s="8" t="n"/>
      <c r="E141">
        <f>IF(D141="","",IFERROR(VLOOKUP(D141,'Plan comptable'!$A$6:$B$400,2,FALSE),"⚠ compte absent du plan"))</f>
        <v/>
      </c>
      <c r="G141" s="9" t="n"/>
      <c r="H141" s="9" t="n"/>
      <c r="I141">
        <f>IF(C141="","",IF(ROUND(SUMIFS($G$6:$G$155,$C$6:$C$155,C141)-SUMIFS($H$6:$H$155,$C$6:$C$155,C141),2)=0,"OK","Déséquilibrée"))</f>
        <v/>
      </c>
    </row>
    <row r="142">
      <c r="A142" s="8" t="n"/>
      <c r="E142">
        <f>IF(D142="","",IFERROR(VLOOKUP(D142,'Plan comptable'!$A$6:$B$400,2,FALSE),"⚠ compte absent du plan"))</f>
        <v/>
      </c>
      <c r="G142" s="9" t="n"/>
      <c r="H142" s="9" t="n"/>
      <c r="I142">
        <f>IF(C142="","",IF(ROUND(SUMIFS($G$6:$G$155,$C$6:$C$155,C142)-SUMIFS($H$6:$H$155,$C$6:$C$155,C142),2)=0,"OK","Déséquilibrée"))</f>
        <v/>
      </c>
    </row>
    <row r="143">
      <c r="A143" s="8" t="n"/>
      <c r="E143">
        <f>IF(D143="","",IFERROR(VLOOKUP(D143,'Plan comptable'!$A$6:$B$400,2,FALSE),"⚠ compte absent du plan"))</f>
        <v/>
      </c>
      <c r="G143" s="9" t="n"/>
      <c r="H143" s="9" t="n"/>
      <c r="I143">
        <f>IF(C143="","",IF(ROUND(SUMIFS($G$6:$G$155,$C$6:$C$155,C143)-SUMIFS($H$6:$H$155,$C$6:$C$155,C143),2)=0,"OK","Déséquilibrée"))</f>
        <v/>
      </c>
    </row>
    <row r="144">
      <c r="A144" s="8" t="n"/>
      <c r="E144">
        <f>IF(D144="","",IFERROR(VLOOKUP(D144,'Plan comptable'!$A$6:$B$400,2,FALSE),"⚠ compte absent du plan"))</f>
        <v/>
      </c>
      <c r="G144" s="9" t="n"/>
      <c r="H144" s="9" t="n"/>
      <c r="I144">
        <f>IF(C144="","",IF(ROUND(SUMIFS($G$6:$G$155,$C$6:$C$155,C144)-SUMIFS($H$6:$H$155,$C$6:$C$155,C144),2)=0,"OK","Déséquilibrée"))</f>
        <v/>
      </c>
    </row>
    <row r="145">
      <c r="A145" s="8" t="n"/>
      <c r="E145">
        <f>IF(D145="","",IFERROR(VLOOKUP(D145,'Plan comptable'!$A$6:$B$400,2,FALSE),"⚠ compte absent du plan"))</f>
        <v/>
      </c>
      <c r="G145" s="9" t="n"/>
      <c r="H145" s="9" t="n"/>
      <c r="I145">
        <f>IF(C145="","",IF(ROUND(SUMIFS($G$6:$G$155,$C$6:$C$155,C145)-SUMIFS($H$6:$H$155,$C$6:$C$155,C145),2)=0,"OK","Déséquilibrée"))</f>
        <v/>
      </c>
    </row>
    <row r="146">
      <c r="A146" s="8" t="n"/>
      <c r="E146">
        <f>IF(D146="","",IFERROR(VLOOKUP(D146,'Plan comptable'!$A$6:$B$400,2,FALSE),"⚠ compte absent du plan"))</f>
        <v/>
      </c>
      <c r="G146" s="9" t="n"/>
      <c r="H146" s="9" t="n"/>
      <c r="I146">
        <f>IF(C146="","",IF(ROUND(SUMIFS($G$6:$G$155,$C$6:$C$155,C146)-SUMIFS($H$6:$H$155,$C$6:$C$155,C146),2)=0,"OK","Déséquilibrée"))</f>
        <v/>
      </c>
    </row>
    <row r="147">
      <c r="A147" s="8" t="n"/>
      <c r="E147">
        <f>IF(D147="","",IFERROR(VLOOKUP(D147,'Plan comptable'!$A$6:$B$400,2,FALSE),"⚠ compte absent du plan"))</f>
        <v/>
      </c>
      <c r="G147" s="9" t="n"/>
      <c r="H147" s="9" t="n"/>
      <c r="I147">
        <f>IF(C147="","",IF(ROUND(SUMIFS($G$6:$G$155,$C$6:$C$155,C147)-SUMIFS($H$6:$H$155,$C$6:$C$155,C147),2)=0,"OK","Déséquilibrée"))</f>
        <v/>
      </c>
    </row>
    <row r="148">
      <c r="A148" s="8" t="n"/>
      <c r="E148">
        <f>IF(D148="","",IFERROR(VLOOKUP(D148,'Plan comptable'!$A$6:$B$400,2,FALSE),"⚠ compte absent du plan"))</f>
        <v/>
      </c>
      <c r="G148" s="9" t="n"/>
      <c r="H148" s="9" t="n"/>
      <c r="I148">
        <f>IF(C148="","",IF(ROUND(SUMIFS($G$6:$G$155,$C$6:$C$155,C148)-SUMIFS($H$6:$H$155,$C$6:$C$155,C148),2)=0,"OK","Déséquilibrée"))</f>
        <v/>
      </c>
    </row>
    <row r="149">
      <c r="A149" s="8" t="n"/>
      <c r="E149">
        <f>IF(D149="","",IFERROR(VLOOKUP(D149,'Plan comptable'!$A$6:$B$400,2,FALSE),"⚠ compte absent du plan"))</f>
        <v/>
      </c>
      <c r="G149" s="9" t="n"/>
      <c r="H149" s="9" t="n"/>
      <c r="I149">
        <f>IF(C149="","",IF(ROUND(SUMIFS($G$6:$G$155,$C$6:$C$155,C149)-SUMIFS($H$6:$H$155,$C$6:$C$155,C149),2)=0,"OK","Déséquilibrée"))</f>
        <v/>
      </c>
    </row>
    <row r="150">
      <c r="A150" s="8" t="n"/>
      <c r="E150">
        <f>IF(D150="","",IFERROR(VLOOKUP(D150,'Plan comptable'!$A$6:$B$400,2,FALSE),"⚠ compte absent du plan"))</f>
        <v/>
      </c>
      <c r="G150" s="9" t="n"/>
      <c r="H150" s="9" t="n"/>
      <c r="I150">
        <f>IF(C150="","",IF(ROUND(SUMIFS($G$6:$G$155,$C$6:$C$155,C150)-SUMIFS($H$6:$H$155,$C$6:$C$155,C150),2)=0,"OK","Déséquilibrée"))</f>
        <v/>
      </c>
    </row>
    <row r="151">
      <c r="A151" s="8" t="n"/>
      <c r="E151">
        <f>IF(D151="","",IFERROR(VLOOKUP(D151,'Plan comptable'!$A$6:$B$400,2,FALSE),"⚠ compte absent du plan"))</f>
        <v/>
      </c>
      <c r="G151" s="9" t="n"/>
      <c r="H151" s="9" t="n"/>
      <c r="I151">
        <f>IF(C151="","",IF(ROUND(SUMIFS($G$6:$G$155,$C$6:$C$155,C151)-SUMIFS($H$6:$H$155,$C$6:$C$155,C151),2)=0,"OK","Déséquilibrée"))</f>
        <v/>
      </c>
    </row>
    <row r="152">
      <c r="A152" s="8" t="n"/>
      <c r="E152">
        <f>IF(D152="","",IFERROR(VLOOKUP(D152,'Plan comptable'!$A$6:$B$400,2,FALSE),"⚠ compte absent du plan"))</f>
        <v/>
      </c>
      <c r="G152" s="9" t="n"/>
      <c r="H152" s="9" t="n"/>
      <c r="I152">
        <f>IF(C152="","",IF(ROUND(SUMIFS($G$6:$G$155,$C$6:$C$155,C152)-SUMIFS($H$6:$H$155,$C$6:$C$155,C152),2)=0,"OK","Déséquilibrée"))</f>
        <v/>
      </c>
    </row>
    <row r="153">
      <c r="A153" s="8" t="n"/>
      <c r="E153">
        <f>IF(D153="","",IFERROR(VLOOKUP(D153,'Plan comptable'!$A$6:$B$400,2,FALSE),"⚠ compte absent du plan"))</f>
        <v/>
      </c>
      <c r="G153" s="9" t="n"/>
      <c r="H153" s="9" t="n"/>
      <c r="I153">
        <f>IF(C153="","",IF(ROUND(SUMIFS($G$6:$G$155,$C$6:$C$155,C153)-SUMIFS($H$6:$H$155,$C$6:$C$155,C153),2)=0,"OK","Déséquilibrée"))</f>
        <v/>
      </c>
    </row>
    <row r="154">
      <c r="A154" s="8" t="n"/>
      <c r="E154">
        <f>IF(D154="","",IFERROR(VLOOKUP(D154,'Plan comptable'!$A$6:$B$400,2,FALSE),"⚠ compte absent du plan"))</f>
        <v/>
      </c>
      <c r="G154" s="9" t="n"/>
      <c r="H154" s="9" t="n"/>
      <c r="I154">
        <f>IF(C154="","",IF(ROUND(SUMIFS($G$6:$G$155,$C$6:$C$155,C154)-SUMIFS($H$6:$H$155,$C$6:$C$155,C154),2)=0,"OK","Déséquilibrée"))</f>
        <v/>
      </c>
    </row>
    <row r="155">
      <c r="A155" s="8" t="n"/>
      <c r="E155">
        <f>IF(D155="","",IFERROR(VLOOKUP(D155,'Plan comptable'!$A$6:$B$400,2,FALSE),"⚠ compte absent du plan"))</f>
        <v/>
      </c>
      <c r="G155" s="9" t="n"/>
      <c r="H155" s="9" t="n"/>
      <c r="I155">
        <f>IF(C155="","",IF(ROUND(SUMIFS($G$6:$G$155,$C$6:$C$155,C155)-SUMIFS($H$6:$H$155,$C$6:$C$155,C155),2)=0,"OK","Déséquilibrée"))</f>
        <v/>
      </c>
    </row>
  </sheetData>
  <conditionalFormatting sqref="I6:I155">
    <cfRule type="expression" priority="1" dxfId="0">
      <formula>I6="Déséquilibrée"</formula>
    </cfRule>
  </conditionalFormatting>
  <conditionalFormatting sqref="E6:E155">
    <cfRule type="expression" priority="2" dxfId="0">
      <formula>LEFT(E6,1)="⚠"</formula>
    </cfRule>
  </conditionalFormatting>
  <dataValidations count="2">
    <dataValidation sqref="D6:D155" showDropDown="0" showInputMessage="0" showErrorMessage="0" allowBlank="1" type="list">
      <formula1>'Plan comptable'!$A$6:$A$400</formula1>
    </dataValidation>
    <dataValidation sqref="B6:B155" showDropDown="0" showInputMessage="0" showErrorMessage="0" allowBlank="1" type="list">
      <formula1>"AC,VE,BQ,CA,MM,OD,AN"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0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55" customWidth="1" min="2" max="2"/>
    <col width="16" customWidth="1" min="3" max="3"/>
    <col width="16" customWidth="1" min="4" max="4"/>
    <col width="16" customWidth="1" min="5" max="5"/>
    <col width="16" customWidth="1" min="6" max="6"/>
    <col width="36" customWidth="1" min="8" max="8"/>
    <col width="24" customWidth="1" min="9" max="9"/>
  </cols>
  <sheetData>
    <row r="1">
      <c r="A1" s="1" t="inlineStr">
        <is>
          <t>Balance générale</t>
        </is>
      </c>
    </row>
    <row r="2">
      <c r="A2" s="2" t="inlineStr">
        <is>
          <t>Calculée automatiquement à partir du Journal.</t>
        </is>
      </c>
    </row>
    <row r="5">
      <c r="A5" s="5" t="inlineStr">
        <is>
          <t>Compte</t>
        </is>
      </c>
      <c r="B5" s="5" t="inlineStr">
        <is>
          <t>Intitulé</t>
        </is>
      </c>
      <c r="C5" s="5" t="inlineStr">
        <is>
          <t>Total débit</t>
        </is>
      </c>
      <c r="D5" s="5" t="inlineStr">
        <is>
          <t>Total crédit</t>
        </is>
      </c>
      <c r="E5" s="5" t="inlineStr">
        <is>
          <t>Solde débiteur</t>
        </is>
      </c>
      <c r="F5" s="5" t="inlineStr">
        <is>
          <t>Solde créditeur</t>
        </is>
      </c>
      <c r="H5" s="3" t="inlineStr">
        <is>
          <t>Contrôles</t>
        </is>
      </c>
    </row>
    <row r="6">
      <c r="A6">
        <f>IF('Plan comptable'!A6="","",'Plan comptable'!A6)</f>
        <v/>
      </c>
      <c r="B6">
        <f>IF('Plan comptable'!B6="","",'Plan comptable'!B6)</f>
        <v/>
      </c>
      <c r="C6" s="9">
        <f>IF(A6="",0,SUMIFS(Journal!$G$6:$G$155,Journal!$D$6:$D$155,A6))</f>
        <v/>
      </c>
      <c r="D6" s="9">
        <f>IF(A6="",0,SUMIFS(Journal!$H$6:$H$155,Journal!$D$6:$D$155,A6))</f>
        <v/>
      </c>
      <c r="E6" s="9">
        <f>MAX(C6-D6,0)</f>
        <v/>
      </c>
      <c r="F6" s="9">
        <f>MAX(D6-C6,0)</f>
        <v/>
      </c>
      <c r="H6" t="inlineStr">
        <is>
          <t>Débits = crédits</t>
        </is>
      </c>
      <c r="I6" s="3">
        <f>IF(ROUND(C402-D402,2)=0,"OK","ERREUR")</f>
        <v/>
      </c>
    </row>
    <row r="7">
      <c r="A7">
        <f>IF('Plan comptable'!A7="","",'Plan comptable'!A7)</f>
        <v/>
      </c>
      <c r="B7">
        <f>IF('Plan comptable'!B7="","",'Plan comptable'!B7)</f>
        <v/>
      </c>
      <c r="C7" s="9">
        <f>IF(A7="",0,SUMIFS(Journal!$G$6:$G$155,Journal!$D$6:$D$155,A7))</f>
        <v/>
      </c>
      <c r="D7" s="9">
        <f>IF(A7="",0,SUMIFS(Journal!$H$6:$H$155,Journal!$D$6:$D$155,A7))</f>
        <v/>
      </c>
      <c r="E7" s="9">
        <f>MAX(C7-D7,0)</f>
        <v/>
      </c>
      <c r="F7" s="9">
        <f>MAX(D7-C7,0)</f>
        <v/>
      </c>
      <c r="H7" t="inlineStr">
        <is>
          <t>Écritures sur comptes absents du plan</t>
        </is>
      </c>
      <c r="I7" s="3">
        <f>IF(ROUND(SUM(Journal!$G$6:$G$155)-C402,2)=0,"OK","ERREUR : "&amp;TEXT(SUM(Journal!$G$6:$G$155)-C402,"# ##0")&amp;" non repris")</f>
        <v/>
      </c>
    </row>
    <row r="8">
      <c r="A8">
        <f>IF('Plan comptable'!A8="","",'Plan comptable'!A8)</f>
        <v/>
      </c>
      <c r="B8">
        <f>IF('Plan comptable'!B8="","",'Plan comptable'!B8)</f>
        <v/>
      </c>
      <c r="C8" s="9">
        <f>IF(A8="",0,SUMIFS(Journal!$G$6:$G$155,Journal!$D$6:$D$155,A8))</f>
        <v/>
      </c>
      <c r="D8" s="9">
        <f>IF(A8="",0,SUMIFS(Journal!$H$6:$H$155,Journal!$D$6:$D$155,A8))</f>
        <v/>
      </c>
      <c r="E8" s="9">
        <f>MAX(C8-D8,0)</f>
        <v/>
      </c>
      <c r="F8" s="9">
        <f>MAX(D8-C8,0)</f>
        <v/>
      </c>
      <c r="H8" t="inlineStr">
        <is>
          <t>Pièces déséquilibrées</t>
        </is>
      </c>
      <c r="I8" s="3">
        <f>IF(COUNTIF(Journal!$I$6:$I$155,"Déséquilibrée")=0,"OK",COUNTIF(Journal!$I$6:$I$155,"Déséquilibrée")&amp;" ligne(s)")</f>
        <v/>
      </c>
    </row>
    <row r="9">
      <c r="A9">
        <f>IF('Plan comptable'!A9="","",'Plan comptable'!A9)</f>
        <v/>
      </c>
      <c r="B9">
        <f>IF('Plan comptable'!B9="","",'Plan comptable'!B9)</f>
        <v/>
      </c>
      <c r="C9" s="9">
        <f>IF(A9="",0,SUMIFS(Journal!$G$6:$G$155,Journal!$D$6:$D$155,A9))</f>
        <v/>
      </c>
      <c r="D9" s="9">
        <f>IF(A9="",0,SUMIFS(Journal!$H$6:$H$155,Journal!$D$6:$D$155,A9))</f>
        <v/>
      </c>
      <c r="E9" s="9">
        <f>MAX(C9-D9,0)</f>
        <v/>
      </c>
      <c r="F9" s="9">
        <f>MAX(D9-C9,0)</f>
        <v/>
      </c>
    </row>
    <row r="10">
      <c r="A10">
        <f>IF('Plan comptable'!A10="","",'Plan comptable'!A10)</f>
        <v/>
      </c>
      <c r="B10">
        <f>IF('Plan comptable'!B10="","",'Plan comptable'!B10)</f>
        <v/>
      </c>
      <c r="C10" s="9">
        <f>IF(A10="",0,SUMIFS(Journal!$G$6:$G$155,Journal!$D$6:$D$155,A10))</f>
        <v/>
      </c>
      <c r="D10" s="9">
        <f>IF(A10="",0,SUMIFS(Journal!$H$6:$H$155,Journal!$D$6:$D$155,A10))</f>
        <v/>
      </c>
      <c r="E10" s="9">
        <f>MAX(C10-D10,0)</f>
        <v/>
      </c>
      <c r="F10" s="9">
        <f>MAX(D10-C10,0)</f>
        <v/>
      </c>
    </row>
    <row r="11">
      <c r="A11">
        <f>IF('Plan comptable'!A11="","",'Plan comptable'!A11)</f>
        <v/>
      </c>
      <c r="B11">
        <f>IF('Plan comptable'!B11="","",'Plan comptable'!B11)</f>
        <v/>
      </c>
      <c r="C11" s="9">
        <f>IF(A11="",0,SUMIFS(Journal!$G$6:$G$155,Journal!$D$6:$D$155,A11))</f>
        <v/>
      </c>
      <c r="D11" s="9">
        <f>IF(A11="",0,SUMIFS(Journal!$H$6:$H$155,Journal!$D$6:$D$155,A11))</f>
        <v/>
      </c>
      <c r="E11" s="9">
        <f>MAX(C11-D11,0)</f>
        <v/>
      </c>
      <c r="F11" s="9">
        <f>MAX(D11-C11,0)</f>
        <v/>
      </c>
    </row>
    <row r="12">
      <c r="A12">
        <f>IF('Plan comptable'!A12="","",'Plan comptable'!A12)</f>
        <v/>
      </c>
      <c r="B12">
        <f>IF('Plan comptable'!B12="","",'Plan comptable'!B12)</f>
        <v/>
      </c>
      <c r="C12" s="9">
        <f>IF(A12="",0,SUMIFS(Journal!$G$6:$G$155,Journal!$D$6:$D$155,A12))</f>
        <v/>
      </c>
      <c r="D12" s="9">
        <f>IF(A12="",0,SUMIFS(Journal!$H$6:$H$155,Journal!$D$6:$D$155,A12))</f>
        <v/>
      </c>
      <c r="E12" s="9">
        <f>MAX(C12-D12,0)</f>
        <v/>
      </c>
      <c r="F12" s="9">
        <f>MAX(D12-C12,0)</f>
        <v/>
      </c>
    </row>
    <row r="13">
      <c r="A13">
        <f>IF('Plan comptable'!A13="","",'Plan comptable'!A13)</f>
        <v/>
      </c>
      <c r="B13">
        <f>IF('Plan comptable'!B13="","",'Plan comptable'!B13)</f>
        <v/>
      </c>
      <c r="C13" s="9">
        <f>IF(A13="",0,SUMIFS(Journal!$G$6:$G$155,Journal!$D$6:$D$155,A13))</f>
        <v/>
      </c>
      <c r="D13" s="9">
        <f>IF(A13="",0,SUMIFS(Journal!$H$6:$H$155,Journal!$D$6:$D$155,A13))</f>
        <v/>
      </c>
      <c r="E13" s="9">
        <f>MAX(C13-D13,0)</f>
        <v/>
      </c>
      <c r="F13" s="9">
        <f>MAX(D13-C13,0)</f>
        <v/>
      </c>
    </row>
    <row r="14">
      <c r="A14">
        <f>IF('Plan comptable'!A14="","",'Plan comptable'!A14)</f>
        <v/>
      </c>
      <c r="B14">
        <f>IF('Plan comptable'!B14="","",'Plan comptable'!B14)</f>
        <v/>
      </c>
      <c r="C14" s="9">
        <f>IF(A14="",0,SUMIFS(Journal!$G$6:$G$155,Journal!$D$6:$D$155,A14))</f>
        <v/>
      </c>
      <c r="D14" s="9">
        <f>IF(A14="",0,SUMIFS(Journal!$H$6:$H$155,Journal!$D$6:$D$155,A14))</f>
        <v/>
      </c>
      <c r="E14" s="9">
        <f>MAX(C14-D14,0)</f>
        <v/>
      </c>
      <c r="F14" s="9">
        <f>MAX(D14-C14,0)</f>
        <v/>
      </c>
    </row>
    <row r="15">
      <c r="A15">
        <f>IF('Plan comptable'!A15="","",'Plan comptable'!A15)</f>
        <v/>
      </c>
      <c r="B15">
        <f>IF('Plan comptable'!B15="","",'Plan comptable'!B15)</f>
        <v/>
      </c>
      <c r="C15" s="9">
        <f>IF(A15="",0,SUMIFS(Journal!$G$6:$G$155,Journal!$D$6:$D$155,A15))</f>
        <v/>
      </c>
      <c r="D15" s="9">
        <f>IF(A15="",0,SUMIFS(Journal!$H$6:$H$155,Journal!$D$6:$D$155,A15))</f>
        <v/>
      </c>
      <c r="E15" s="9">
        <f>MAX(C15-D15,0)</f>
        <v/>
      </c>
      <c r="F15" s="9">
        <f>MAX(D15-C15,0)</f>
        <v/>
      </c>
    </row>
    <row r="16">
      <c r="A16">
        <f>IF('Plan comptable'!A16="","",'Plan comptable'!A16)</f>
        <v/>
      </c>
      <c r="B16">
        <f>IF('Plan comptable'!B16="","",'Plan comptable'!B16)</f>
        <v/>
      </c>
      <c r="C16" s="9">
        <f>IF(A16="",0,SUMIFS(Journal!$G$6:$G$155,Journal!$D$6:$D$155,A16))</f>
        <v/>
      </c>
      <c r="D16" s="9">
        <f>IF(A16="",0,SUMIFS(Journal!$H$6:$H$155,Journal!$D$6:$D$155,A16))</f>
        <v/>
      </c>
      <c r="E16" s="9">
        <f>MAX(C16-D16,0)</f>
        <v/>
      </c>
      <c r="F16" s="9">
        <f>MAX(D16-C16,0)</f>
        <v/>
      </c>
    </row>
    <row r="17">
      <c r="A17">
        <f>IF('Plan comptable'!A17="","",'Plan comptable'!A17)</f>
        <v/>
      </c>
      <c r="B17">
        <f>IF('Plan comptable'!B17="","",'Plan comptable'!B17)</f>
        <v/>
      </c>
      <c r="C17" s="9">
        <f>IF(A17="",0,SUMIFS(Journal!$G$6:$G$155,Journal!$D$6:$D$155,A17))</f>
        <v/>
      </c>
      <c r="D17" s="9">
        <f>IF(A17="",0,SUMIFS(Journal!$H$6:$H$155,Journal!$D$6:$D$155,A17))</f>
        <v/>
      </c>
      <c r="E17" s="9">
        <f>MAX(C17-D17,0)</f>
        <v/>
      </c>
      <c r="F17" s="9">
        <f>MAX(D17-C17,0)</f>
        <v/>
      </c>
    </row>
    <row r="18">
      <c r="A18">
        <f>IF('Plan comptable'!A18="","",'Plan comptable'!A18)</f>
        <v/>
      </c>
      <c r="B18">
        <f>IF('Plan comptable'!B18="","",'Plan comptable'!B18)</f>
        <v/>
      </c>
      <c r="C18" s="9">
        <f>IF(A18="",0,SUMIFS(Journal!$G$6:$G$155,Journal!$D$6:$D$155,A18))</f>
        <v/>
      </c>
      <c r="D18" s="9">
        <f>IF(A18="",0,SUMIFS(Journal!$H$6:$H$155,Journal!$D$6:$D$155,A18))</f>
        <v/>
      </c>
      <c r="E18" s="9">
        <f>MAX(C18-D18,0)</f>
        <v/>
      </c>
      <c r="F18" s="9">
        <f>MAX(D18-C18,0)</f>
        <v/>
      </c>
    </row>
    <row r="19">
      <c r="A19">
        <f>IF('Plan comptable'!A19="","",'Plan comptable'!A19)</f>
        <v/>
      </c>
      <c r="B19">
        <f>IF('Plan comptable'!B19="","",'Plan comptable'!B19)</f>
        <v/>
      </c>
      <c r="C19" s="9">
        <f>IF(A19="",0,SUMIFS(Journal!$G$6:$G$155,Journal!$D$6:$D$155,A19))</f>
        <v/>
      </c>
      <c r="D19" s="9">
        <f>IF(A19="",0,SUMIFS(Journal!$H$6:$H$155,Journal!$D$6:$D$155,A19))</f>
        <v/>
      </c>
      <c r="E19" s="9">
        <f>MAX(C19-D19,0)</f>
        <v/>
      </c>
      <c r="F19" s="9">
        <f>MAX(D19-C19,0)</f>
        <v/>
      </c>
    </row>
    <row r="20">
      <c r="A20">
        <f>IF('Plan comptable'!A20="","",'Plan comptable'!A20)</f>
        <v/>
      </c>
      <c r="B20">
        <f>IF('Plan comptable'!B20="","",'Plan comptable'!B20)</f>
        <v/>
      </c>
      <c r="C20" s="9">
        <f>IF(A20="",0,SUMIFS(Journal!$G$6:$G$155,Journal!$D$6:$D$155,A20))</f>
        <v/>
      </c>
      <c r="D20" s="9">
        <f>IF(A20="",0,SUMIFS(Journal!$H$6:$H$155,Journal!$D$6:$D$155,A20))</f>
        <v/>
      </c>
      <c r="E20" s="9">
        <f>MAX(C20-D20,0)</f>
        <v/>
      </c>
      <c r="F20" s="9">
        <f>MAX(D20-C20,0)</f>
        <v/>
      </c>
    </row>
    <row r="21">
      <c r="A21">
        <f>IF('Plan comptable'!A21="","",'Plan comptable'!A21)</f>
        <v/>
      </c>
      <c r="B21">
        <f>IF('Plan comptable'!B21="","",'Plan comptable'!B21)</f>
        <v/>
      </c>
      <c r="C21" s="9">
        <f>IF(A21="",0,SUMIFS(Journal!$G$6:$G$155,Journal!$D$6:$D$155,A21))</f>
        <v/>
      </c>
      <c r="D21" s="9">
        <f>IF(A21="",0,SUMIFS(Journal!$H$6:$H$155,Journal!$D$6:$D$155,A21))</f>
        <v/>
      </c>
      <c r="E21" s="9">
        <f>MAX(C21-D21,0)</f>
        <v/>
      </c>
      <c r="F21" s="9">
        <f>MAX(D21-C21,0)</f>
        <v/>
      </c>
    </row>
    <row r="22">
      <c r="A22">
        <f>IF('Plan comptable'!A22="","",'Plan comptable'!A22)</f>
        <v/>
      </c>
      <c r="B22">
        <f>IF('Plan comptable'!B22="","",'Plan comptable'!B22)</f>
        <v/>
      </c>
      <c r="C22" s="9">
        <f>IF(A22="",0,SUMIFS(Journal!$G$6:$G$155,Journal!$D$6:$D$155,A22))</f>
        <v/>
      </c>
      <c r="D22" s="9">
        <f>IF(A22="",0,SUMIFS(Journal!$H$6:$H$155,Journal!$D$6:$D$155,A22))</f>
        <v/>
      </c>
      <c r="E22" s="9">
        <f>MAX(C22-D22,0)</f>
        <v/>
      </c>
      <c r="F22" s="9">
        <f>MAX(D22-C22,0)</f>
        <v/>
      </c>
    </row>
    <row r="23">
      <c r="A23">
        <f>IF('Plan comptable'!A23="","",'Plan comptable'!A23)</f>
        <v/>
      </c>
      <c r="B23">
        <f>IF('Plan comptable'!B23="","",'Plan comptable'!B23)</f>
        <v/>
      </c>
      <c r="C23" s="9">
        <f>IF(A23="",0,SUMIFS(Journal!$G$6:$G$155,Journal!$D$6:$D$155,A23))</f>
        <v/>
      </c>
      <c r="D23" s="9">
        <f>IF(A23="",0,SUMIFS(Journal!$H$6:$H$155,Journal!$D$6:$D$155,A23))</f>
        <v/>
      </c>
      <c r="E23" s="9">
        <f>MAX(C23-D23,0)</f>
        <v/>
      </c>
      <c r="F23" s="9">
        <f>MAX(D23-C23,0)</f>
        <v/>
      </c>
    </row>
    <row r="24">
      <c r="A24">
        <f>IF('Plan comptable'!A24="","",'Plan comptable'!A24)</f>
        <v/>
      </c>
      <c r="B24">
        <f>IF('Plan comptable'!B24="","",'Plan comptable'!B24)</f>
        <v/>
      </c>
      <c r="C24" s="9">
        <f>IF(A24="",0,SUMIFS(Journal!$G$6:$G$155,Journal!$D$6:$D$155,A24))</f>
        <v/>
      </c>
      <c r="D24" s="9">
        <f>IF(A24="",0,SUMIFS(Journal!$H$6:$H$155,Journal!$D$6:$D$155,A24))</f>
        <v/>
      </c>
      <c r="E24" s="9">
        <f>MAX(C24-D24,0)</f>
        <v/>
      </c>
      <c r="F24" s="9">
        <f>MAX(D24-C24,0)</f>
        <v/>
      </c>
    </row>
    <row r="25">
      <c r="A25">
        <f>IF('Plan comptable'!A25="","",'Plan comptable'!A25)</f>
        <v/>
      </c>
      <c r="B25">
        <f>IF('Plan comptable'!B25="","",'Plan comptable'!B25)</f>
        <v/>
      </c>
      <c r="C25" s="9">
        <f>IF(A25="",0,SUMIFS(Journal!$G$6:$G$155,Journal!$D$6:$D$155,A25))</f>
        <v/>
      </c>
      <c r="D25" s="9">
        <f>IF(A25="",0,SUMIFS(Journal!$H$6:$H$155,Journal!$D$6:$D$155,A25))</f>
        <v/>
      </c>
      <c r="E25" s="9">
        <f>MAX(C25-D25,0)</f>
        <v/>
      </c>
      <c r="F25" s="9">
        <f>MAX(D25-C25,0)</f>
        <v/>
      </c>
    </row>
    <row r="26">
      <c r="A26">
        <f>IF('Plan comptable'!A26="","",'Plan comptable'!A26)</f>
        <v/>
      </c>
      <c r="B26">
        <f>IF('Plan comptable'!B26="","",'Plan comptable'!B26)</f>
        <v/>
      </c>
      <c r="C26" s="9">
        <f>IF(A26="",0,SUMIFS(Journal!$G$6:$G$155,Journal!$D$6:$D$155,A26))</f>
        <v/>
      </c>
      <c r="D26" s="9">
        <f>IF(A26="",0,SUMIFS(Journal!$H$6:$H$155,Journal!$D$6:$D$155,A26))</f>
        <v/>
      </c>
      <c r="E26" s="9">
        <f>MAX(C26-D26,0)</f>
        <v/>
      </c>
      <c r="F26" s="9">
        <f>MAX(D26-C26,0)</f>
        <v/>
      </c>
    </row>
    <row r="27">
      <c r="A27">
        <f>IF('Plan comptable'!A27="","",'Plan comptable'!A27)</f>
        <v/>
      </c>
      <c r="B27">
        <f>IF('Plan comptable'!B27="","",'Plan comptable'!B27)</f>
        <v/>
      </c>
      <c r="C27" s="9">
        <f>IF(A27="",0,SUMIFS(Journal!$G$6:$G$155,Journal!$D$6:$D$155,A27))</f>
        <v/>
      </c>
      <c r="D27" s="9">
        <f>IF(A27="",0,SUMIFS(Journal!$H$6:$H$155,Journal!$D$6:$D$155,A27))</f>
        <v/>
      </c>
      <c r="E27" s="9">
        <f>MAX(C27-D27,0)</f>
        <v/>
      </c>
      <c r="F27" s="9">
        <f>MAX(D27-C27,0)</f>
        <v/>
      </c>
    </row>
    <row r="28">
      <c r="A28">
        <f>IF('Plan comptable'!A28="","",'Plan comptable'!A28)</f>
        <v/>
      </c>
      <c r="B28">
        <f>IF('Plan comptable'!B28="","",'Plan comptable'!B28)</f>
        <v/>
      </c>
      <c r="C28" s="9">
        <f>IF(A28="",0,SUMIFS(Journal!$G$6:$G$155,Journal!$D$6:$D$155,A28))</f>
        <v/>
      </c>
      <c r="D28" s="9">
        <f>IF(A28="",0,SUMIFS(Journal!$H$6:$H$155,Journal!$D$6:$D$155,A28))</f>
        <v/>
      </c>
      <c r="E28" s="9">
        <f>MAX(C28-D28,0)</f>
        <v/>
      </c>
      <c r="F28" s="9">
        <f>MAX(D28-C28,0)</f>
        <v/>
      </c>
    </row>
    <row r="29">
      <c r="A29">
        <f>IF('Plan comptable'!A29="","",'Plan comptable'!A29)</f>
        <v/>
      </c>
      <c r="B29">
        <f>IF('Plan comptable'!B29="","",'Plan comptable'!B29)</f>
        <v/>
      </c>
      <c r="C29" s="9">
        <f>IF(A29="",0,SUMIFS(Journal!$G$6:$G$155,Journal!$D$6:$D$155,A29))</f>
        <v/>
      </c>
      <c r="D29" s="9">
        <f>IF(A29="",0,SUMIFS(Journal!$H$6:$H$155,Journal!$D$6:$D$155,A29))</f>
        <v/>
      </c>
      <c r="E29" s="9">
        <f>MAX(C29-D29,0)</f>
        <v/>
      </c>
      <c r="F29" s="9">
        <f>MAX(D29-C29,0)</f>
        <v/>
      </c>
    </row>
    <row r="30">
      <c r="A30">
        <f>IF('Plan comptable'!A30="","",'Plan comptable'!A30)</f>
        <v/>
      </c>
      <c r="B30">
        <f>IF('Plan comptable'!B30="","",'Plan comptable'!B30)</f>
        <v/>
      </c>
      <c r="C30" s="9">
        <f>IF(A30="",0,SUMIFS(Journal!$G$6:$G$155,Journal!$D$6:$D$155,A30))</f>
        <v/>
      </c>
      <c r="D30" s="9">
        <f>IF(A30="",0,SUMIFS(Journal!$H$6:$H$155,Journal!$D$6:$D$155,A30))</f>
        <v/>
      </c>
      <c r="E30" s="9">
        <f>MAX(C30-D30,0)</f>
        <v/>
      </c>
      <c r="F30" s="9">
        <f>MAX(D30-C30,0)</f>
        <v/>
      </c>
    </row>
    <row r="31">
      <c r="A31">
        <f>IF('Plan comptable'!A31="","",'Plan comptable'!A31)</f>
        <v/>
      </c>
      <c r="B31">
        <f>IF('Plan comptable'!B31="","",'Plan comptable'!B31)</f>
        <v/>
      </c>
      <c r="C31" s="9">
        <f>IF(A31="",0,SUMIFS(Journal!$G$6:$G$155,Journal!$D$6:$D$155,A31))</f>
        <v/>
      </c>
      <c r="D31" s="9">
        <f>IF(A31="",0,SUMIFS(Journal!$H$6:$H$155,Journal!$D$6:$D$155,A31))</f>
        <v/>
      </c>
      <c r="E31" s="9">
        <f>MAX(C31-D31,0)</f>
        <v/>
      </c>
      <c r="F31" s="9">
        <f>MAX(D31-C31,0)</f>
        <v/>
      </c>
    </row>
    <row r="32">
      <c r="A32">
        <f>IF('Plan comptable'!A32="","",'Plan comptable'!A32)</f>
        <v/>
      </c>
      <c r="B32">
        <f>IF('Plan comptable'!B32="","",'Plan comptable'!B32)</f>
        <v/>
      </c>
      <c r="C32" s="9">
        <f>IF(A32="",0,SUMIFS(Journal!$G$6:$G$155,Journal!$D$6:$D$155,A32))</f>
        <v/>
      </c>
      <c r="D32" s="9">
        <f>IF(A32="",0,SUMIFS(Journal!$H$6:$H$155,Journal!$D$6:$D$155,A32))</f>
        <v/>
      </c>
      <c r="E32" s="9">
        <f>MAX(C32-D32,0)</f>
        <v/>
      </c>
      <c r="F32" s="9">
        <f>MAX(D32-C32,0)</f>
        <v/>
      </c>
    </row>
    <row r="33">
      <c r="A33">
        <f>IF('Plan comptable'!A33="","",'Plan comptable'!A33)</f>
        <v/>
      </c>
      <c r="B33">
        <f>IF('Plan comptable'!B33="","",'Plan comptable'!B33)</f>
        <v/>
      </c>
      <c r="C33" s="9">
        <f>IF(A33="",0,SUMIFS(Journal!$G$6:$G$155,Journal!$D$6:$D$155,A33))</f>
        <v/>
      </c>
      <c r="D33" s="9">
        <f>IF(A33="",0,SUMIFS(Journal!$H$6:$H$155,Journal!$D$6:$D$155,A33))</f>
        <v/>
      </c>
      <c r="E33" s="9">
        <f>MAX(C33-D33,0)</f>
        <v/>
      </c>
      <c r="F33" s="9">
        <f>MAX(D33-C33,0)</f>
        <v/>
      </c>
    </row>
    <row r="34">
      <c r="A34">
        <f>IF('Plan comptable'!A34="","",'Plan comptable'!A34)</f>
        <v/>
      </c>
      <c r="B34">
        <f>IF('Plan comptable'!B34="","",'Plan comptable'!B34)</f>
        <v/>
      </c>
      <c r="C34" s="9">
        <f>IF(A34="",0,SUMIFS(Journal!$G$6:$G$155,Journal!$D$6:$D$155,A34))</f>
        <v/>
      </c>
      <c r="D34" s="9">
        <f>IF(A34="",0,SUMIFS(Journal!$H$6:$H$155,Journal!$D$6:$D$155,A34))</f>
        <v/>
      </c>
      <c r="E34" s="9">
        <f>MAX(C34-D34,0)</f>
        <v/>
      </c>
      <c r="F34" s="9">
        <f>MAX(D34-C34,0)</f>
        <v/>
      </c>
    </row>
    <row r="35">
      <c r="A35">
        <f>IF('Plan comptable'!A35="","",'Plan comptable'!A35)</f>
        <v/>
      </c>
      <c r="B35">
        <f>IF('Plan comptable'!B35="","",'Plan comptable'!B35)</f>
        <v/>
      </c>
      <c r="C35" s="9">
        <f>IF(A35="",0,SUMIFS(Journal!$G$6:$G$155,Journal!$D$6:$D$155,A35))</f>
        <v/>
      </c>
      <c r="D35" s="9">
        <f>IF(A35="",0,SUMIFS(Journal!$H$6:$H$155,Journal!$D$6:$D$155,A35))</f>
        <v/>
      </c>
      <c r="E35" s="9">
        <f>MAX(C35-D35,0)</f>
        <v/>
      </c>
      <c r="F35" s="9">
        <f>MAX(D35-C35,0)</f>
        <v/>
      </c>
    </row>
    <row r="36">
      <c r="A36">
        <f>IF('Plan comptable'!A36="","",'Plan comptable'!A36)</f>
        <v/>
      </c>
      <c r="B36">
        <f>IF('Plan comptable'!B36="","",'Plan comptable'!B36)</f>
        <v/>
      </c>
      <c r="C36" s="9">
        <f>IF(A36="",0,SUMIFS(Journal!$G$6:$G$155,Journal!$D$6:$D$155,A36))</f>
        <v/>
      </c>
      <c r="D36" s="9">
        <f>IF(A36="",0,SUMIFS(Journal!$H$6:$H$155,Journal!$D$6:$D$155,A36))</f>
        <v/>
      </c>
      <c r="E36" s="9">
        <f>MAX(C36-D36,0)</f>
        <v/>
      </c>
      <c r="F36" s="9">
        <f>MAX(D36-C36,0)</f>
        <v/>
      </c>
    </row>
    <row r="37">
      <c r="A37">
        <f>IF('Plan comptable'!A37="","",'Plan comptable'!A37)</f>
        <v/>
      </c>
      <c r="B37">
        <f>IF('Plan comptable'!B37="","",'Plan comptable'!B37)</f>
        <v/>
      </c>
      <c r="C37" s="9">
        <f>IF(A37="",0,SUMIFS(Journal!$G$6:$G$155,Journal!$D$6:$D$155,A37))</f>
        <v/>
      </c>
      <c r="D37" s="9">
        <f>IF(A37="",0,SUMIFS(Journal!$H$6:$H$155,Journal!$D$6:$D$155,A37))</f>
        <v/>
      </c>
      <c r="E37" s="9">
        <f>MAX(C37-D37,0)</f>
        <v/>
      </c>
      <c r="F37" s="9">
        <f>MAX(D37-C37,0)</f>
        <v/>
      </c>
    </row>
    <row r="38">
      <c r="A38">
        <f>IF('Plan comptable'!A38="","",'Plan comptable'!A38)</f>
        <v/>
      </c>
      <c r="B38">
        <f>IF('Plan comptable'!B38="","",'Plan comptable'!B38)</f>
        <v/>
      </c>
      <c r="C38" s="9">
        <f>IF(A38="",0,SUMIFS(Journal!$G$6:$G$155,Journal!$D$6:$D$155,A38))</f>
        <v/>
      </c>
      <c r="D38" s="9">
        <f>IF(A38="",0,SUMIFS(Journal!$H$6:$H$155,Journal!$D$6:$D$155,A38))</f>
        <v/>
      </c>
      <c r="E38" s="9">
        <f>MAX(C38-D38,0)</f>
        <v/>
      </c>
      <c r="F38" s="9">
        <f>MAX(D38-C38,0)</f>
        <v/>
      </c>
    </row>
    <row r="39">
      <c r="A39">
        <f>IF('Plan comptable'!A39="","",'Plan comptable'!A39)</f>
        <v/>
      </c>
      <c r="B39">
        <f>IF('Plan comptable'!B39="","",'Plan comptable'!B39)</f>
        <v/>
      </c>
      <c r="C39" s="9">
        <f>IF(A39="",0,SUMIFS(Journal!$G$6:$G$155,Journal!$D$6:$D$155,A39))</f>
        <v/>
      </c>
      <c r="D39" s="9">
        <f>IF(A39="",0,SUMIFS(Journal!$H$6:$H$155,Journal!$D$6:$D$155,A39))</f>
        <v/>
      </c>
      <c r="E39" s="9">
        <f>MAX(C39-D39,0)</f>
        <v/>
      </c>
      <c r="F39" s="9">
        <f>MAX(D39-C39,0)</f>
        <v/>
      </c>
    </row>
    <row r="40">
      <c r="A40">
        <f>IF('Plan comptable'!A40="","",'Plan comptable'!A40)</f>
        <v/>
      </c>
      <c r="B40">
        <f>IF('Plan comptable'!B40="","",'Plan comptable'!B40)</f>
        <v/>
      </c>
      <c r="C40" s="9">
        <f>IF(A40="",0,SUMIFS(Journal!$G$6:$G$155,Journal!$D$6:$D$155,A40))</f>
        <v/>
      </c>
      <c r="D40" s="9">
        <f>IF(A40="",0,SUMIFS(Journal!$H$6:$H$155,Journal!$D$6:$D$155,A40))</f>
        <v/>
      </c>
      <c r="E40" s="9">
        <f>MAX(C40-D40,0)</f>
        <v/>
      </c>
      <c r="F40" s="9">
        <f>MAX(D40-C40,0)</f>
        <v/>
      </c>
    </row>
    <row r="41">
      <c r="A41">
        <f>IF('Plan comptable'!A41="","",'Plan comptable'!A41)</f>
        <v/>
      </c>
      <c r="B41">
        <f>IF('Plan comptable'!B41="","",'Plan comptable'!B41)</f>
        <v/>
      </c>
      <c r="C41" s="9">
        <f>IF(A41="",0,SUMIFS(Journal!$G$6:$G$155,Journal!$D$6:$D$155,A41))</f>
        <v/>
      </c>
      <c r="D41" s="9">
        <f>IF(A41="",0,SUMIFS(Journal!$H$6:$H$155,Journal!$D$6:$D$155,A41))</f>
        <v/>
      </c>
      <c r="E41" s="9">
        <f>MAX(C41-D41,0)</f>
        <v/>
      </c>
      <c r="F41" s="9">
        <f>MAX(D41-C41,0)</f>
        <v/>
      </c>
    </row>
    <row r="42">
      <c r="A42">
        <f>IF('Plan comptable'!A42="","",'Plan comptable'!A42)</f>
        <v/>
      </c>
      <c r="B42">
        <f>IF('Plan comptable'!B42="","",'Plan comptable'!B42)</f>
        <v/>
      </c>
      <c r="C42" s="9">
        <f>IF(A42="",0,SUMIFS(Journal!$G$6:$G$155,Journal!$D$6:$D$155,A42))</f>
        <v/>
      </c>
      <c r="D42" s="9">
        <f>IF(A42="",0,SUMIFS(Journal!$H$6:$H$155,Journal!$D$6:$D$155,A42))</f>
        <v/>
      </c>
      <c r="E42" s="9">
        <f>MAX(C42-D42,0)</f>
        <v/>
      </c>
      <c r="F42" s="9">
        <f>MAX(D42-C42,0)</f>
        <v/>
      </c>
    </row>
    <row r="43">
      <c r="A43">
        <f>IF('Plan comptable'!A43="","",'Plan comptable'!A43)</f>
        <v/>
      </c>
      <c r="B43">
        <f>IF('Plan comptable'!B43="","",'Plan comptable'!B43)</f>
        <v/>
      </c>
      <c r="C43" s="9">
        <f>IF(A43="",0,SUMIFS(Journal!$G$6:$G$155,Journal!$D$6:$D$155,A43))</f>
        <v/>
      </c>
      <c r="D43" s="9">
        <f>IF(A43="",0,SUMIFS(Journal!$H$6:$H$155,Journal!$D$6:$D$155,A43))</f>
        <v/>
      </c>
      <c r="E43" s="9">
        <f>MAX(C43-D43,0)</f>
        <v/>
      </c>
      <c r="F43" s="9">
        <f>MAX(D43-C43,0)</f>
        <v/>
      </c>
    </row>
    <row r="44">
      <c r="A44">
        <f>IF('Plan comptable'!A44="","",'Plan comptable'!A44)</f>
        <v/>
      </c>
      <c r="B44">
        <f>IF('Plan comptable'!B44="","",'Plan comptable'!B44)</f>
        <v/>
      </c>
      <c r="C44" s="9">
        <f>IF(A44="",0,SUMIFS(Journal!$G$6:$G$155,Journal!$D$6:$D$155,A44))</f>
        <v/>
      </c>
      <c r="D44" s="9">
        <f>IF(A44="",0,SUMIFS(Journal!$H$6:$H$155,Journal!$D$6:$D$155,A44))</f>
        <v/>
      </c>
      <c r="E44" s="9">
        <f>MAX(C44-D44,0)</f>
        <v/>
      </c>
      <c r="F44" s="9">
        <f>MAX(D44-C44,0)</f>
        <v/>
      </c>
    </row>
    <row r="45">
      <c r="A45">
        <f>IF('Plan comptable'!A45="","",'Plan comptable'!A45)</f>
        <v/>
      </c>
      <c r="B45">
        <f>IF('Plan comptable'!B45="","",'Plan comptable'!B45)</f>
        <v/>
      </c>
      <c r="C45" s="9">
        <f>IF(A45="",0,SUMIFS(Journal!$G$6:$G$155,Journal!$D$6:$D$155,A45))</f>
        <v/>
      </c>
      <c r="D45" s="9">
        <f>IF(A45="",0,SUMIFS(Journal!$H$6:$H$155,Journal!$D$6:$D$155,A45))</f>
        <v/>
      </c>
      <c r="E45" s="9">
        <f>MAX(C45-D45,0)</f>
        <v/>
      </c>
      <c r="F45" s="9">
        <f>MAX(D45-C45,0)</f>
        <v/>
      </c>
    </row>
    <row r="46">
      <c r="A46">
        <f>IF('Plan comptable'!A46="","",'Plan comptable'!A46)</f>
        <v/>
      </c>
      <c r="B46">
        <f>IF('Plan comptable'!B46="","",'Plan comptable'!B46)</f>
        <v/>
      </c>
      <c r="C46" s="9">
        <f>IF(A46="",0,SUMIFS(Journal!$G$6:$G$155,Journal!$D$6:$D$155,A46))</f>
        <v/>
      </c>
      <c r="D46" s="9">
        <f>IF(A46="",0,SUMIFS(Journal!$H$6:$H$155,Journal!$D$6:$D$155,A46))</f>
        <v/>
      </c>
      <c r="E46" s="9">
        <f>MAX(C46-D46,0)</f>
        <v/>
      </c>
      <c r="F46" s="9">
        <f>MAX(D46-C46,0)</f>
        <v/>
      </c>
    </row>
    <row r="47">
      <c r="A47">
        <f>IF('Plan comptable'!A47="","",'Plan comptable'!A47)</f>
        <v/>
      </c>
      <c r="B47">
        <f>IF('Plan comptable'!B47="","",'Plan comptable'!B47)</f>
        <v/>
      </c>
      <c r="C47" s="9">
        <f>IF(A47="",0,SUMIFS(Journal!$G$6:$G$155,Journal!$D$6:$D$155,A47))</f>
        <v/>
      </c>
      <c r="D47" s="9">
        <f>IF(A47="",0,SUMIFS(Journal!$H$6:$H$155,Journal!$D$6:$D$155,A47))</f>
        <v/>
      </c>
      <c r="E47" s="9">
        <f>MAX(C47-D47,0)</f>
        <v/>
      </c>
      <c r="F47" s="9">
        <f>MAX(D47-C47,0)</f>
        <v/>
      </c>
    </row>
    <row r="48">
      <c r="A48">
        <f>IF('Plan comptable'!A48="","",'Plan comptable'!A48)</f>
        <v/>
      </c>
      <c r="B48">
        <f>IF('Plan comptable'!B48="","",'Plan comptable'!B48)</f>
        <v/>
      </c>
      <c r="C48" s="9">
        <f>IF(A48="",0,SUMIFS(Journal!$G$6:$G$155,Journal!$D$6:$D$155,A48))</f>
        <v/>
      </c>
      <c r="D48" s="9">
        <f>IF(A48="",0,SUMIFS(Journal!$H$6:$H$155,Journal!$D$6:$D$155,A48))</f>
        <v/>
      </c>
      <c r="E48" s="9">
        <f>MAX(C48-D48,0)</f>
        <v/>
      </c>
      <c r="F48" s="9">
        <f>MAX(D48-C48,0)</f>
        <v/>
      </c>
    </row>
    <row r="49">
      <c r="A49">
        <f>IF('Plan comptable'!A49="","",'Plan comptable'!A49)</f>
        <v/>
      </c>
      <c r="B49">
        <f>IF('Plan comptable'!B49="","",'Plan comptable'!B49)</f>
        <v/>
      </c>
      <c r="C49" s="9">
        <f>IF(A49="",0,SUMIFS(Journal!$G$6:$G$155,Journal!$D$6:$D$155,A49))</f>
        <v/>
      </c>
      <c r="D49" s="9">
        <f>IF(A49="",0,SUMIFS(Journal!$H$6:$H$155,Journal!$D$6:$D$155,A49))</f>
        <v/>
      </c>
      <c r="E49" s="9">
        <f>MAX(C49-D49,0)</f>
        <v/>
      </c>
      <c r="F49" s="9">
        <f>MAX(D49-C49,0)</f>
        <v/>
      </c>
    </row>
    <row r="50">
      <c r="A50">
        <f>IF('Plan comptable'!A50="","",'Plan comptable'!A50)</f>
        <v/>
      </c>
      <c r="B50">
        <f>IF('Plan comptable'!B50="","",'Plan comptable'!B50)</f>
        <v/>
      </c>
      <c r="C50" s="9">
        <f>IF(A50="",0,SUMIFS(Journal!$G$6:$G$155,Journal!$D$6:$D$155,A50))</f>
        <v/>
      </c>
      <c r="D50" s="9">
        <f>IF(A50="",0,SUMIFS(Journal!$H$6:$H$155,Journal!$D$6:$D$155,A50))</f>
        <v/>
      </c>
      <c r="E50" s="9">
        <f>MAX(C50-D50,0)</f>
        <v/>
      </c>
      <c r="F50" s="9">
        <f>MAX(D50-C50,0)</f>
        <v/>
      </c>
    </row>
    <row r="51">
      <c r="A51">
        <f>IF('Plan comptable'!A51="","",'Plan comptable'!A51)</f>
        <v/>
      </c>
      <c r="B51">
        <f>IF('Plan comptable'!B51="","",'Plan comptable'!B51)</f>
        <v/>
      </c>
      <c r="C51" s="9">
        <f>IF(A51="",0,SUMIFS(Journal!$G$6:$G$155,Journal!$D$6:$D$155,A51))</f>
        <v/>
      </c>
      <c r="D51" s="9">
        <f>IF(A51="",0,SUMIFS(Journal!$H$6:$H$155,Journal!$D$6:$D$155,A51))</f>
        <v/>
      </c>
      <c r="E51" s="9">
        <f>MAX(C51-D51,0)</f>
        <v/>
      </c>
      <c r="F51" s="9">
        <f>MAX(D51-C51,0)</f>
        <v/>
      </c>
    </row>
    <row r="52">
      <c r="A52">
        <f>IF('Plan comptable'!A52="","",'Plan comptable'!A52)</f>
        <v/>
      </c>
      <c r="B52">
        <f>IF('Plan comptable'!B52="","",'Plan comptable'!B52)</f>
        <v/>
      </c>
      <c r="C52" s="9">
        <f>IF(A52="",0,SUMIFS(Journal!$G$6:$G$155,Journal!$D$6:$D$155,A52))</f>
        <v/>
      </c>
      <c r="D52" s="9">
        <f>IF(A52="",0,SUMIFS(Journal!$H$6:$H$155,Journal!$D$6:$D$155,A52))</f>
        <v/>
      </c>
      <c r="E52" s="9">
        <f>MAX(C52-D52,0)</f>
        <v/>
      </c>
      <c r="F52" s="9">
        <f>MAX(D52-C52,0)</f>
        <v/>
      </c>
    </row>
    <row r="53">
      <c r="A53">
        <f>IF('Plan comptable'!A53="","",'Plan comptable'!A53)</f>
        <v/>
      </c>
      <c r="B53">
        <f>IF('Plan comptable'!B53="","",'Plan comptable'!B53)</f>
        <v/>
      </c>
      <c r="C53" s="9">
        <f>IF(A53="",0,SUMIFS(Journal!$G$6:$G$155,Journal!$D$6:$D$155,A53))</f>
        <v/>
      </c>
      <c r="D53" s="9">
        <f>IF(A53="",0,SUMIFS(Journal!$H$6:$H$155,Journal!$D$6:$D$155,A53))</f>
        <v/>
      </c>
      <c r="E53" s="9">
        <f>MAX(C53-D53,0)</f>
        <v/>
      </c>
      <c r="F53" s="9">
        <f>MAX(D53-C53,0)</f>
        <v/>
      </c>
    </row>
    <row r="54">
      <c r="A54">
        <f>IF('Plan comptable'!A54="","",'Plan comptable'!A54)</f>
        <v/>
      </c>
      <c r="B54">
        <f>IF('Plan comptable'!B54="","",'Plan comptable'!B54)</f>
        <v/>
      </c>
      <c r="C54" s="9">
        <f>IF(A54="",0,SUMIFS(Journal!$G$6:$G$155,Journal!$D$6:$D$155,A54))</f>
        <v/>
      </c>
      <c r="D54" s="9">
        <f>IF(A54="",0,SUMIFS(Journal!$H$6:$H$155,Journal!$D$6:$D$155,A54))</f>
        <v/>
      </c>
      <c r="E54" s="9">
        <f>MAX(C54-D54,0)</f>
        <v/>
      </c>
      <c r="F54" s="9">
        <f>MAX(D54-C54,0)</f>
        <v/>
      </c>
    </row>
    <row r="55">
      <c r="A55">
        <f>IF('Plan comptable'!A55="","",'Plan comptable'!A55)</f>
        <v/>
      </c>
      <c r="B55">
        <f>IF('Plan comptable'!B55="","",'Plan comptable'!B55)</f>
        <v/>
      </c>
      <c r="C55" s="9">
        <f>IF(A55="",0,SUMIFS(Journal!$G$6:$G$155,Journal!$D$6:$D$155,A55))</f>
        <v/>
      </c>
      <c r="D55" s="9">
        <f>IF(A55="",0,SUMIFS(Journal!$H$6:$H$155,Journal!$D$6:$D$155,A55))</f>
        <v/>
      </c>
      <c r="E55" s="9">
        <f>MAX(C55-D55,0)</f>
        <v/>
      </c>
      <c r="F55" s="9">
        <f>MAX(D55-C55,0)</f>
        <v/>
      </c>
    </row>
    <row r="56">
      <c r="A56">
        <f>IF('Plan comptable'!A56="","",'Plan comptable'!A56)</f>
        <v/>
      </c>
      <c r="B56">
        <f>IF('Plan comptable'!B56="","",'Plan comptable'!B56)</f>
        <v/>
      </c>
      <c r="C56" s="9">
        <f>IF(A56="",0,SUMIFS(Journal!$G$6:$G$155,Journal!$D$6:$D$155,A56))</f>
        <v/>
      </c>
      <c r="D56" s="9">
        <f>IF(A56="",0,SUMIFS(Journal!$H$6:$H$155,Journal!$D$6:$D$155,A56))</f>
        <v/>
      </c>
      <c r="E56" s="9">
        <f>MAX(C56-D56,0)</f>
        <v/>
      </c>
      <c r="F56" s="9">
        <f>MAX(D56-C56,0)</f>
        <v/>
      </c>
    </row>
    <row r="57">
      <c r="A57">
        <f>IF('Plan comptable'!A57="","",'Plan comptable'!A57)</f>
        <v/>
      </c>
      <c r="B57">
        <f>IF('Plan comptable'!B57="","",'Plan comptable'!B57)</f>
        <v/>
      </c>
      <c r="C57" s="9">
        <f>IF(A57="",0,SUMIFS(Journal!$G$6:$G$155,Journal!$D$6:$D$155,A57))</f>
        <v/>
      </c>
      <c r="D57" s="9">
        <f>IF(A57="",0,SUMIFS(Journal!$H$6:$H$155,Journal!$D$6:$D$155,A57))</f>
        <v/>
      </c>
      <c r="E57" s="9">
        <f>MAX(C57-D57,0)</f>
        <v/>
      </c>
      <c r="F57" s="9">
        <f>MAX(D57-C57,0)</f>
        <v/>
      </c>
    </row>
    <row r="58">
      <c r="A58">
        <f>IF('Plan comptable'!A58="","",'Plan comptable'!A58)</f>
        <v/>
      </c>
      <c r="B58">
        <f>IF('Plan comptable'!B58="","",'Plan comptable'!B58)</f>
        <v/>
      </c>
      <c r="C58" s="9">
        <f>IF(A58="",0,SUMIFS(Journal!$G$6:$G$155,Journal!$D$6:$D$155,A58))</f>
        <v/>
      </c>
      <c r="D58" s="9">
        <f>IF(A58="",0,SUMIFS(Journal!$H$6:$H$155,Journal!$D$6:$D$155,A58))</f>
        <v/>
      </c>
      <c r="E58" s="9">
        <f>MAX(C58-D58,0)</f>
        <v/>
      </c>
      <c r="F58" s="9">
        <f>MAX(D58-C58,0)</f>
        <v/>
      </c>
    </row>
    <row r="59">
      <c r="A59">
        <f>IF('Plan comptable'!A59="","",'Plan comptable'!A59)</f>
        <v/>
      </c>
      <c r="B59">
        <f>IF('Plan comptable'!B59="","",'Plan comptable'!B59)</f>
        <v/>
      </c>
      <c r="C59" s="9">
        <f>IF(A59="",0,SUMIFS(Journal!$G$6:$G$155,Journal!$D$6:$D$155,A59))</f>
        <v/>
      </c>
      <c r="D59" s="9">
        <f>IF(A59="",0,SUMIFS(Journal!$H$6:$H$155,Journal!$D$6:$D$155,A59))</f>
        <v/>
      </c>
      <c r="E59" s="9">
        <f>MAX(C59-D59,0)</f>
        <v/>
      </c>
      <c r="F59" s="9">
        <f>MAX(D59-C59,0)</f>
        <v/>
      </c>
    </row>
    <row r="60">
      <c r="A60">
        <f>IF('Plan comptable'!A60="","",'Plan comptable'!A60)</f>
        <v/>
      </c>
      <c r="B60">
        <f>IF('Plan comptable'!B60="","",'Plan comptable'!B60)</f>
        <v/>
      </c>
      <c r="C60" s="9">
        <f>IF(A60="",0,SUMIFS(Journal!$G$6:$G$155,Journal!$D$6:$D$155,A60))</f>
        <v/>
      </c>
      <c r="D60" s="9">
        <f>IF(A60="",0,SUMIFS(Journal!$H$6:$H$155,Journal!$D$6:$D$155,A60))</f>
        <v/>
      </c>
      <c r="E60" s="9">
        <f>MAX(C60-D60,0)</f>
        <v/>
      </c>
      <c r="F60" s="9">
        <f>MAX(D60-C60,0)</f>
        <v/>
      </c>
    </row>
    <row r="61">
      <c r="A61">
        <f>IF('Plan comptable'!A61="","",'Plan comptable'!A61)</f>
        <v/>
      </c>
      <c r="B61">
        <f>IF('Plan comptable'!B61="","",'Plan comptable'!B61)</f>
        <v/>
      </c>
      <c r="C61" s="9">
        <f>IF(A61="",0,SUMIFS(Journal!$G$6:$G$155,Journal!$D$6:$D$155,A61))</f>
        <v/>
      </c>
      <c r="D61" s="9">
        <f>IF(A61="",0,SUMIFS(Journal!$H$6:$H$155,Journal!$D$6:$D$155,A61))</f>
        <v/>
      </c>
      <c r="E61" s="9">
        <f>MAX(C61-D61,0)</f>
        <v/>
      </c>
      <c r="F61" s="9">
        <f>MAX(D61-C61,0)</f>
        <v/>
      </c>
    </row>
    <row r="62">
      <c r="A62">
        <f>IF('Plan comptable'!A62="","",'Plan comptable'!A62)</f>
        <v/>
      </c>
      <c r="B62">
        <f>IF('Plan comptable'!B62="","",'Plan comptable'!B62)</f>
        <v/>
      </c>
      <c r="C62" s="9">
        <f>IF(A62="",0,SUMIFS(Journal!$G$6:$G$155,Journal!$D$6:$D$155,A62))</f>
        <v/>
      </c>
      <c r="D62" s="9">
        <f>IF(A62="",0,SUMIFS(Journal!$H$6:$H$155,Journal!$D$6:$D$155,A62))</f>
        <v/>
      </c>
      <c r="E62" s="9">
        <f>MAX(C62-D62,0)</f>
        <v/>
      </c>
      <c r="F62" s="9">
        <f>MAX(D62-C62,0)</f>
        <v/>
      </c>
    </row>
    <row r="63">
      <c r="A63">
        <f>IF('Plan comptable'!A63="","",'Plan comptable'!A63)</f>
        <v/>
      </c>
      <c r="B63">
        <f>IF('Plan comptable'!B63="","",'Plan comptable'!B63)</f>
        <v/>
      </c>
      <c r="C63" s="9">
        <f>IF(A63="",0,SUMIFS(Journal!$G$6:$G$155,Journal!$D$6:$D$155,A63))</f>
        <v/>
      </c>
      <c r="D63" s="9">
        <f>IF(A63="",0,SUMIFS(Journal!$H$6:$H$155,Journal!$D$6:$D$155,A63))</f>
        <v/>
      </c>
      <c r="E63" s="9">
        <f>MAX(C63-D63,0)</f>
        <v/>
      </c>
      <c r="F63" s="9">
        <f>MAX(D63-C63,0)</f>
        <v/>
      </c>
    </row>
    <row r="64">
      <c r="A64">
        <f>IF('Plan comptable'!A64="","",'Plan comptable'!A64)</f>
        <v/>
      </c>
      <c r="B64">
        <f>IF('Plan comptable'!B64="","",'Plan comptable'!B64)</f>
        <v/>
      </c>
      <c r="C64" s="9">
        <f>IF(A64="",0,SUMIFS(Journal!$G$6:$G$155,Journal!$D$6:$D$155,A64))</f>
        <v/>
      </c>
      <c r="D64" s="9">
        <f>IF(A64="",0,SUMIFS(Journal!$H$6:$H$155,Journal!$D$6:$D$155,A64))</f>
        <v/>
      </c>
      <c r="E64" s="9">
        <f>MAX(C64-D64,0)</f>
        <v/>
      </c>
      <c r="F64" s="9">
        <f>MAX(D64-C64,0)</f>
        <v/>
      </c>
    </row>
    <row r="65">
      <c r="A65">
        <f>IF('Plan comptable'!A65="","",'Plan comptable'!A65)</f>
        <v/>
      </c>
      <c r="B65">
        <f>IF('Plan comptable'!B65="","",'Plan comptable'!B65)</f>
        <v/>
      </c>
      <c r="C65" s="9">
        <f>IF(A65="",0,SUMIFS(Journal!$G$6:$G$155,Journal!$D$6:$D$155,A65))</f>
        <v/>
      </c>
      <c r="D65" s="9">
        <f>IF(A65="",0,SUMIFS(Journal!$H$6:$H$155,Journal!$D$6:$D$155,A65))</f>
        <v/>
      </c>
      <c r="E65" s="9">
        <f>MAX(C65-D65,0)</f>
        <v/>
      </c>
      <c r="F65" s="9">
        <f>MAX(D65-C65,0)</f>
        <v/>
      </c>
    </row>
    <row r="66">
      <c r="A66">
        <f>IF('Plan comptable'!A66="","",'Plan comptable'!A66)</f>
        <v/>
      </c>
      <c r="B66">
        <f>IF('Plan comptable'!B66="","",'Plan comptable'!B66)</f>
        <v/>
      </c>
      <c r="C66" s="9">
        <f>IF(A66="",0,SUMIFS(Journal!$G$6:$G$155,Journal!$D$6:$D$155,A66))</f>
        <v/>
      </c>
      <c r="D66" s="9">
        <f>IF(A66="",0,SUMIFS(Journal!$H$6:$H$155,Journal!$D$6:$D$155,A66))</f>
        <v/>
      </c>
      <c r="E66" s="9">
        <f>MAX(C66-D66,0)</f>
        <v/>
      </c>
      <c r="F66" s="9">
        <f>MAX(D66-C66,0)</f>
        <v/>
      </c>
    </row>
    <row r="67">
      <c r="A67">
        <f>IF('Plan comptable'!A67="","",'Plan comptable'!A67)</f>
        <v/>
      </c>
      <c r="B67">
        <f>IF('Plan comptable'!B67="","",'Plan comptable'!B67)</f>
        <v/>
      </c>
      <c r="C67" s="9">
        <f>IF(A67="",0,SUMIFS(Journal!$G$6:$G$155,Journal!$D$6:$D$155,A67))</f>
        <v/>
      </c>
      <c r="D67" s="9">
        <f>IF(A67="",0,SUMIFS(Journal!$H$6:$H$155,Journal!$D$6:$D$155,A67))</f>
        <v/>
      </c>
      <c r="E67" s="9">
        <f>MAX(C67-D67,0)</f>
        <v/>
      </c>
      <c r="F67" s="9">
        <f>MAX(D67-C67,0)</f>
        <v/>
      </c>
    </row>
    <row r="68">
      <c r="A68">
        <f>IF('Plan comptable'!A68="","",'Plan comptable'!A68)</f>
        <v/>
      </c>
      <c r="B68">
        <f>IF('Plan comptable'!B68="","",'Plan comptable'!B68)</f>
        <v/>
      </c>
      <c r="C68" s="9">
        <f>IF(A68="",0,SUMIFS(Journal!$G$6:$G$155,Journal!$D$6:$D$155,A68))</f>
        <v/>
      </c>
      <c r="D68" s="9">
        <f>IF(A68="",0,SUMIFS(Journal!$H$6:$H$155,Journal!$D$6:$D$155,A68))</f>
        <v/>
      </c>
      <c r="E68" s="9">
        <f>MAX(C68-D68,0)</f>
        <v/>
      </c>
      <c r="F68" s="9">
        <f>MAX(D68-C68,0)</f>
        <v/>
      </c>
    </row>
    <row r="69">
      <c r="A69">
        <f>IF('Plan comptable'!A69="","",'Plan comptable'!A69)</f>
        <v/>
      </c>
      <c r="B69">
        <f>IF('Plan comptable'!B69="","",'Plan comptable'!B69)</f>
        <v/>
      </c>
      <c r="C69" s="9">
        <f>IF(A69="",0,SUMIFS(Journal!$G$6:$G$155,Journal!$D$6:$D$155,A69))</f>
        <v/>
      </c>
      <c r="D69" s="9">
        <f>IF(A69="",0,SUMIFS(Journal!$H$6:$H$155,Journal!$D$6:$D$155,A69))</f>
        <v/>
      </c>
      <c r="E69" s="9">
        <f>MAX(C69-D69,0)</f>
        <v/>
      </c>
      <c r="F69" s="9">
        <f>MAX(D69-C69,0)</f>
        <v/>
      </c>
    </row>
    <row r="70">
      <c r="A70">
        <f>IF('Plan comptable'!A70="","",'Plan comptable'!A70)</f>
        <v/>
      </c>
      <c r="B70">
        <f>IF('Plan comptable'!B70="","",'Plan comptable'!B70)</f>
        <v/>
      </c>
      <c r="C70" s="9">
        <f>IF(A70="",0,SUMIFS(Journal!$G$6:$G$155,Journal!$D$6:$D$155,A70))</f>
        <v/>
      </c>
      <c r="D70" s="9">
        <f>IF(A70="",0,SUMIFS(Journal!$H$6:$H$155,Journal!$D$6:$D$155,A70))</f>
        <v/>
      </c>
      <c r="E70" s="9">
        <f>MAX(C70-D70,0)</f>
        <v/>
      </c>
      <c r="F70" s="9">
        <f>MAX(D70-C70,0)</f>
        <v/>
      </c>
    </row>
    <row r="71">
      <c r="A71">
        <f>IF('Plan comptable'!A71="","",'Plan comptable'!A71)</f>
        <v/>
      </c>
      <c r="B71">
        <f>IF('Plan comptable'!B71="","",'Plan comptable'!B71)</f>
        <v/>
      </c>
      <c r="C71" s="9">
        <f>IF(A71="",0,SUMIFS(Journal!$G$6:$G$155,Journal!$D$6:$D$155,A71))</f>
        <v/>
      </c>
      <c r="D71" s="9">
        <f>IF(A71="",0,SUMIFS(Journal!$H$6:$H$155,Journal!$D$6:$D$155,A71))</f>
        <v/>
      </c>
      <c r="E71" s="9">
        <f>MAX(C71-D71,0)</f>
        <v/>
      </c>
      <c r="F71" s="9">
        <f>MAX(D71-C71,0)</f>
        <v/>
      </c>
    </row>
    <row r="72">
      <c r="A72">
        <f>IF('Plan comptable'!A72="","",'Plan comptable'!A72)</f>
        <v/>
      </c>
      <c r="B72">
        <f>IF('Plan comptable'!B72="","",'Plan comptable'!B72)</f>
        <v/>
      </c>
      <c r="C72" s="9">
        <f>IF(A72="",0,SUMIFS(Journal!$G$6:$G$155,Journal!$D$6:$D$155,A72))</f>
        <v/>
      </c>
      <c r="D72" s="9">
        <f>IF(A72="",0,SUMIFS(Journal!$H$6:$H$155,Journal!$D$6:$D$155,A72))</f>
        <v/>
      </c>
      <c r="E72" s="9">
        <f>MAX(C72-D72,0)</f>
        <v/>
      </c>
      <c r="F72" s="9">
        <f>MAX(D72-C72,0)</f>
        <v/>
      </c>
    </row>
    <row r="73">
      <c r="A73">
        <f>IF('Plan comptable'!A73="","",'Plan comptable'!A73)</f>
        <v/>
      </c>
      <c r="B73">
        <f>IF('Plan comptable'!B73="","",'Plan comptable'!B73)</f>
        <v/>
      </c>
      <c r="C73" s="9">
        <f>IF(A73="",0,SUMIFS(Journal!$G$6:$G$155,Journal!$D$6:$D$155,A73))</f>
        <v/>
      </c>
      <c r="D73" s="9">
        <f>IF(A73="",0,SUMIFS(Journal!$H$6:$H$155,Journal!$D$6:$D$155,A73))</f>
        <v/>
      </c>
      <c r="E73" s="9">
        <f>MAX(C73-D73,0)</f>
        <v/>
      </c>
      <c r="F73" s="9">
        <f>MAX(D73-C73,0)</f>
        <v/>
      </c>
    </row>
    <row r="74">
      <c r="A74">
        <f>IF('Plan comptable'!A74="","",'Plan comptable'!A74)</f>
        <v/>
      </c>
      <c r="B74">
        <f>IF('Plan comptable'!B74="","",'Plan comptable'!B74)</f>
        <v/>
      </c>
      <c r="C74" s="9">
        <f>IF(A74="",0,SUMIFS(Journal!$G$6:$G$155,Journal!$D$6:$D$155,A74))</f>
        <v/>
      </c>
      <c r="D74" s="9">
        <f>IF(A74="",0,SUMIFS(Journal!$H$6:$H$155,Journal!$D$6:$D$155,A74))</f>
        <v/>
      </c>
      <c r="E74" s="9">
        <f>MAX(C74-D74,0)</f>
        <v/>
      </c>
      <c r="F74" s="9">
        <f>MAX(D74-C74,0)</f>
        <v/>
      </c>
    </row>
    <row r="75">
      <c r="A75">
        <f>IF('Plan comptable'!A75="","",'Plan comptable'!A75)</f>
        <v/>
      </c>
      <c r="B75">
        <f>IF('Plan comptable'!B75="","",'Plan comptable'!B75)</f>
        <v/>
      </c>
      <c r="C75" s="9">
        <f>IF(A75="",0,SUMIFS(Journal!$G$6:$G$155,Journal!$D$6:$D$155,A75))</f>
        <v/>
      </c>
      <c r="D75" s="9">
        <f>IF(A75="",0,SUMIFS(Journal!$H$6:$H$155,Journal!$D$6:$D$155,A75))</f>
        <v/>
      </c>
      <c r="E75" s="9">
        <f>MAX(C75-D75,0)</f>
        <v/>
      </c>
      <c r="F75" s="9">
        <f>MAX(D75-C75,0)</f>
        <v/>
      </c>
    </row>
    <row r="76">
      <c r="A76">
        <f>IF('Plan comptable'!A76="","",'Plan comptable'!A76)</f>
        <v/>
      </c>
      <c r="B76">
        <f>IF('Plan comptable'!B76="","",'Plan comptable'!B76)</f>
        <v/>
      </c>
      <c r="C76" s="9">
        <f>IF(A76="",0,SUMIFS(Journal!$G$6:$G$155,Journal!$D$6:$D$155,A76))</f>
        <v/>
      </c>
      <c r="D76" s="9">
        <f>IF(A76="",0,SUMIFS(Journal!$H$6:$H$155,Journal!$D$6:$D$155,A76))</f>
        <v/>
      </c>
      <c r="E76" s="9">
        <f>MAX(C76-D76,0)</f>
        <v/>
      </c>
      <c r="F76" s="9">
        <f>MAX(D76-C76,0)</f>
        <v/>
      </c>
    </row>
    <row r="77">
      <c r="A77">
        <f>IF('Plan comptable'!A77="","",'Plan comptable'!A77)</f>
        <v/>
      </c>
      <c r="B77">
        <f>IF('Plan comptable'!B77="","",'Plan comptable'!B77)</f>
        <v/>
      </c>
      <c r="C77" s="9">
        <f>IF(A77="",0,SUMIFS(Journal!$G$6:$G$155,Journal!$D$6:$D$155,A77))</f>
        <v/>
      </c>
      <c r="D77" s="9">
        <f>IF(A77="",0,SUMIFS(Journal!$H$6:$H$155,Journal!$D$6:$D$155,A77))</f>
        <v/>
      </c>
      <c r="E77" s="9">
        <f>MAX(C77-D77,0)</f>
        <v/>
      </c>
      <c r="F77" s="9">
        <f>MAX(D77-C77,0)</f>
        <v/>
      </c>
    </row>
    <row r="78">
      <c r="A78">
        <f>IF('Plan comptable'!A78="","",'Plan comptable'!A78)</f>
        <v/>
      </c>
      <c r="B78">
        <f>IF('Plan comptable'!B78="","",'Plan comptable'!B78)</f>
        <v/>
      </c>
      <c r="C78" s="9">
        <f>IF(A78="",0,SUMIFS(Journal!$G$6:$G$155,Journal!$D$6:$D$155,A78))</f>
        <v/>
      </c>
      <c r="D78" s="9">
        <f>IF(A78="",0,SUMIFS(Journal!$H$6:$H$155,Journal!$D$6:$D$155,A78))</f>
        <v/>
      </c>
      <c r="E78" s="9">
        <f>MAX(C78-D78,0)</f>
        <v/>
      </c>
      <c r="F78" s="9">
        <f>MAX(D78-C78,0)</f>
        <v/>
      </c>
    </row>
    <row r="79">
      <c r="A79">
        <f>IF('Plan comptable'!A79="","",'Plan comptable'!A79)</f>
        <v/>
      </c>
      <c r="B79">
        <f>IF('Plan comptable'!B79="","",'Plan comptable'!B79)</f>
        <v/>
      </c>
      <c r="C79" s="9">
        <f>IF(A79="",0,SUMIFS(Journal!$G$6:$G$155,Journal!$D$6:$D$155,A79))</f>
        <v/>
      </c>
      <c r="D79" s="9">
        <f>IF(A79="",0,SUMIFS(Journal!$H$6:$H$155,Journal!$D$6:$D$155,A79))</f>
        <v/>
      </c>
      <c r="E79" s="9">
        <f>MAX(C79-D79,0)</f>
        <v/>
      </c>
      <c r="F79" s="9">
        <f>MAX(D79-C79,0)</f>
        <v/>
      </c>
    </row>
    <row r="80">
      <c r="A80">
        <f>IF('Plan comptable'!A80="","",'Plan comptable'!A80)</f>
        <v/>
      </c>
      <c r="B80">
        <f>IF('Plan comptable'!B80="","",'Plan comptable'!B80)</f>
        <v/>
      </c>
      <c r="C80" s="9">
        <f>IF(A80="",0,SUMIFS(Journal!$G$6:$G$155,Journal!$D$6:$D$155,A80))</f>
        <v/>
      </c>
      <c r="D80" s="9">
        <f>IF(A80="",0,SUMIFS(Journal!$H$6:$H$155,Journal!$D$6:$D$155,A80))</f>
        <v/>
      </c>
      <c r="E80" s="9">
        <f>MAX(C80-D80,0)</f>
        <v/>
      </c>
      <c r="F80" s="9">
        <f>MAX(D80-C80,0)</f>
        <v/>
      </c>
    </row>
    <row r="81">
      <c r="A81">
        <f>IF('Plan comptable'!A81="","",'Plan comptable'!A81)</f>
        <v/>
      </c>
      <c r="B81">
        <f>IF('Plan comptable'!B81="","",'Plan comptable'!B81)</f>
        <v/>
      </c>
      <c r="C81" s="9">
        <f>IF(A81="",0,SUMIFS(Journal!$G$6:$G$155,Journal!$D$6:$D$155,A81))</f>
        <v/>
      </c>
      <c r="D81" s="9">
        <f>IF(A81="",0,SUMIFS(Journal!$H$6:$H$155,Journal!$D$6:$D$155,A81))</f>
        <v/>
      </c>
      <c r="E81" s="9">
        <f>MAX(C81-D81,0)</f>
        <v/>
      </c>
      <c r="F81" s="9">
        <f>MAX(D81-C81,0)</f>
        <v/>
      </c>
    </row>
    <row r="82">
      <c r="A82">
        <f>IF('Plan comptable'!A82="","",'Plan comptable'!A82)</f>
        <v/>
      </c>
      <c r="B82">
        <f>IF('Plan comptable'!B82="","",'Plan comptable'!B82)</f>
        <v/>
      </c>
      <c r="C82" s="9">
        <f>IF(A82="",0,SUMIFS(Journal!$G$6:$G$155,Journal!$D$6:$D$155,A82))</f>
        <v/>
      </c>
      <c r="D82" s="9">
        <f>IF(A82="",0,SUMIFS(Journal!$H$6:$H$155,Journal!$D$6:$D$155,A82))</f>
        <v/>
      </c>
      <c r="E82" s="9">
        <f>MAX(C82-D82,0)</f>
        <v/>
      </c>
      <c r="F82" s="9">
        <f>MAX(D82-C82,0)</f>
        <v/>
      </c>
    </row>
    <row r="83">
      <c r="A83">
        <f>IF('Plan comptable'!A83="","",'Plan comptable'!A83)</f>
        <v/>
      </c>
      <c r="B83">
        <f>IF('Plan comptable'!B83="","",'Plan comptable'!B83)</f>
        <v/>
      </c>
      <c r="C83" s="9">
        <f>IF(A83="",0,SUMIFS(Journal!$G$6:$G$155,Journal!$D$6:$D$155,A83))</f>
        <v/>
      </c>
      <c r="D83" s="9">
        <f>IF(A83="",0,SUMIFS(Journal!$H$6:$H$155,Journal!$D$6:$D$155,A83))</f>
        <v/>
      </c>
      <c r="E83" s="9">
        <f>MAX(C83-D83,0)</f>
        <v/>
      </c>
      <c r="F83" s="9">
        <f>MAX(D83-C83,0)</f>
        <v/>
      </c>
    </row>
    <row r="84">
      <c r="A84">
        <f>IF('Plan comptable'!A84="","",'Plan comptable'!A84)</f>
        <v/>
      </c>
      <c r="B84">
        <f>IF('Plan comptable'!B84="","",'Plan comptable'!B84)</f>
        <v/>
      </c>
      <c r="C84" s="9">
        <f>IF(A84="",0,SUMIFS(Journal!$G$6:$G$155,Journal!$D$6:$D$155,A84))</f>
        <v/>
      </c>
      <c r="D84" s="9">
        <f>IF(A84="",0,SUMIFS(Journal!$H$6:$H$155,Journal!$D$6:$D$155,A84))</f>
        <v/>
      </c>
      <c r="E84" s="9">
        <f>MAX(C84-D84,0)</f>
        <v/>
      </c>
      <c r="F84" s="9">
        <f>MAX(D84-C84,0)</f>
        <v/>
      </c>
    </row>
    <row r="85">
      <c r="A85">
        <f>IF('Plan comptable'!A85="","",'Plan comptable'!A85)</f>
        <v/>
      </c>
      <c r="B85">
        <f>IF('Plan comptable'!B85="","",'Plan comptable'!B85)</f>
        <v/>
      </c>
      <c r="C85" s="9">
        <f>IF(A85="",0,SUMIFS(Journal!$G$6:$G$155,Journal!$D$6:$D$155,A85))</f>
        <v/>
      </c>
      <c r="D85" s="9">
        <f>IF(A85="",0,SUMIFS(Journal!$H$6:$H$155,Journal!$D$6:$D$155,A85))</f>
        <v/>
      </c>
      <c r="E85" s="9">
        <f>MAX(C85-D85,0)</f>
        <v/>
      </c>
      <c r="F85" s="9">
        <f>MAX(D85-C85,0)</f>
        <v/>
      </c>
    </row>
    <row r="86">
      <c r="A86">
        <f>IF('Plan comptable'!A86="","",'Plan comptable'!A86)</f>
        <v/>
      </c>
      <c r="B86">
        <f>IF('Plan comptable'!B86="","",'Plan comptable'!B86)</f>
        <v/>
      </c>
      <c r="C86" s="9">
        <f>IF(A86="",0,SUMIFS(Journal!$G$6:$G$155,Journal!$D$6:$D$155,A86))</f>
        <v/>
      </c>
      <c r="D86" s="9">
        <f>IF(A86="",0,SUMIFS(Journal!$H$6:$H$155,Journal!$D$6:$D$155,A86))</f>
        <v/>
      </c>
      <c r="E86" s="9">
        <f>MAX(C86-D86,0)</f>
        <v/>
      </c>
      <c r="F86" s="9">
        <f>MAX(D86-C86,0)</f>
        <v/>
      </c>
    </row>
    <row r="87">
      <c r="A87">
        <f>IF('Plan comptable'!A87="","",'Plan comptable'!A87)</f>
        <v/>
      </c>
      <c r="B87">
        <f>IF('Plan comptable'!B87="","",'Plan comptable'!B87)</f>
        <v/>
      </c>
      <c r="C87" s="9">
        <f>IF(A87="",0,SUMIFS(Journal!$G$6:$G$155,Journal!$D$6:$D$155,A87))</f>
        <v/>
      </c>
      <c r="D87" s="9">
        <f>IF(A87="",0,SUMIFS(Journal!$H$6:$H$155,Journal!$D$6:$D$155,A87))</f>
        <v/>
      </c>
      <c r="E87" s="9">
        <f>MAX(C87-D87,0)</f>
        <v/>
      </c>
      <c r="F87" s="9">
        <f>MAX(D87-C87,0)</f>
        <v/>
      </c>
    </row>
    <row r="88">
      <c r="A88">
        <f>IF('Plan comptable'!A88="","",'Plan comptable'!A88)</f>
        <v/>
      </c>
      <c r="B88">
        <f>IF('Plan comptable'!B88="","",'Plan comptable'!B88)</f>
        <v/>
      </c>
      <c r="C88" s="9">
        <f>IF(A88="",0,SUMIFS(Journal!$G$6:$G$155,Journal!$D$6:$D$155,A88))</f>
        <v/>
      </c>
      <c r="D88" s="9">
        <f>IF(A88="",0,SUMIFS(Journal!$H$6:$H$155,Journal!$D$6:$D$155,A88))</f>
        <v/>
      </c>
      <c r="E88" s="9">
        <f>MAX(C88-D88,0)</f>
        <v/>
      </c>
      <c r="F88" s="9">
        <f>MAX(D88-C88,0)</f>
        <v/>
      </c>
    </row>
    <row r="89">
      <c r="A89">
        <f>IF('Plan comptable'!A89="","",'Plan comptable'!A89)</f>
        <v/>
      </c>
      <c r="B89">
        <f>IF('Plan comptable'!B89="","",'Plan comptable'!B89)</f>
        <v/>
      </c>
      <c r="C89" s="9">
        <f>IF(A89="",0,SUMIFS(Journal!$G$6:$G$155,Journal!$D$6:$D$155,A89))</f>
        <v/>
      </c>
      <c r="D89" s="9">
        <f>IF(A89="",0,SUMIFS(Journal!$H$6:$H$155,Journal!$D$6:$D$155,A89))</f>
        <v/>
      </c>
      <c r="E89" s="9">
        <f>MAX(C89-D89,0)</f>
        <v/>
      </c>
      <c r="F89" s="9">
        <f>MAX(D89-C89,0)</f>
        <v/>
      </c>
    </row>
    <row r="90">
      <c r="A90">
        <f>IF('Plan comptable'!A90="","",'Plan comptable'!A90)</f>
        <v/>
      </c>
      <c r="B90">
        <f>IF('Plan comptable'!B90="","",'Plan comptable'!B90)</f>
        <v/>
      </c>
      <c r="C90" s="9">
        <f>IF(A90="",0,SUMIFS(Journal!$G$6:$G$155,Journal!$D$6:$D$155,A90))</f>
        <v/>
      </c>
      <c r="D90" s="9">
        <f>IF(A90="",0,SUMIFS(Journal!$H$6:$H$155,Journal!$D$6:$D$155,A90))</f>
        <v/>
      </c>
      <c r="E90" s="9">
        <f>MAX(C90-D90,0)</f>
        <v/>
      </c>
      <c r="F90" s="9">
        <f>MAX(D90-C90,0)</f>
        <v/>
      </c>
    </row>
    <row r="91">
      <c r="A91">
        <f>IF('Plan comptable'!A91="","",'Plan comptable'!A91)</f>
        <v/>
      </c>
      <c r="B91">
        <f>IF('Plan comptable'!B91="","",'Plan comptable'!B91)</f>
        <v/>
      </c>
      <c r="C91" s="9">
        <f>IF(A91="",0,SUMIFS(Journal!$G$6:$G$155,Journal!$D$6:$D$155,A91))</f>
        <v/>
      </c>
      <c r="D91" s="9">
        <f>IF(A91="",0,SUMIFS(Journal!$H$6:$H$155,Journal!$D$6:$D$155,A91))</f>
        <v/>
      </c>
      <c r="E91" s="9">
        <f>MAX(C91-D91,0)</f>
        <v/>
      </c>
      <c r="F91" s="9">
        <f>MAX(D91-C91,0)</f>
        <v/>
      </c>
    </row>
    <row r="92">
      <c r="A92">
        <f>IF('Plan comptable'!A92="","",'Plan comptable'!A92)</f>
        <v/>
      </c>
      <c r="B92">
        <f>IF('Plan comptable'!B92="","",'Plan comptable'!B92)</f>
        <v/>
      </c>
      <c r="C92" s="9">
        <f>IF(A92="",0,SUMIFS(Journal!$G$6:$G$155,Journal!$D$6:$D$155,A92))</f>
        <v/>
      </c>
      <c r="D92" s="9">
        <f>IF(A92="",0,SUMIFS(Journal!$H$6:$H$155,Journal!$D$6:$D$155,A92))</f>
        <v/>
      </c>
      <c r="E92" s="9">
        <f>MAX(C92-D92,0)</f>
        <v/>
      </c>
      <c r="F92" s="9">
        <f>MAX(D92-C92,0)</f>
        <v/>
      </c>
    </row>
    <row r="93">
      <c r="A93">
        <f>IF('Plan comptable'!A93="","",'Plan comptable'!A93)</f>
        <v/>
      </c>
      <c r="B93">
        <f>IF('Plan comptable'!B93="","",'Plan comptable'!B93)</f>
        <v/>
      </c>
      <c r="C93" s="9">
        <f>IF(A93="",0,SUMIFS(Journal!$G$6:$G$155,Journal!$D$6:$D$155,A93))</f>
        <v/>
      </c>
      <c r="D93" s="9">
        <f>IF(A93="",0,SUMIFS(Journal!$H$6:$H$155,Journal!$D$6:$D$155,A93))</f>
        <v/>
      </c>
      <c r="E93" s="9">
        <f>MAX(C93-D93,0)</f>
        <v/>
      </c>
      <c r="F93" s="9">
        <f>MAX(D93-C93,0)</f>
        <v/>
      </c>
    </row>
    <row r="94">
      <c r="A94">
        <f>IF('Plan comptable'!A94="","",'Plan comptable'!A94)</f>
        <v/>
      </c>
      <c r="B94">
        <f>IF('Plan comptable'!B94="","",'Plan comptable'!B94)</f>
        <v/>
      </c>
      <c r="C94" s="9">
        <f>IF(A94="",0,SUMIFS(Journal!$G$6:$G$155,Journal!$D$6:$D$155,A94))</f>
        <v/>
      </c>
      <c r="D94" s="9">
        <f>IF(A94="",0,SUMIFS(Journal!$H$6:$H$155,Journal!$D$6:$D$155,A94))</f>
        <v/>
      </c>
      <c r="E94" s="9">
        <f>MAX(C94-D94,0)</f>
        <v/>
      </c>
      <c r="F94" s="9">
        <f>MAX(D94-C94,0)</f>
        <v/>
      </c>
    </row>
    <row r="95">
      <c r="A95">
        <f>IF('Plan comptable'!A95="","",'Plan comptable'!A95)</f>
        <v/>
      </c>
      <c r="B95">
        <f>IF('Plan comptable'!B95="","",'Plan comptable'!B95)</f>
        <v/>
      </c>
      <c r="C95" s="9">
        <f>IF(A95="",0,SUMIFS(Journal!$G$6:$G$155,Journal!$D$6:$D$155,A95))</f>
        <v/>
      </c>
      <c r="D95" s="9">
        <f>IF(A95="",0,SUMIFS(Journal!$H$6:$H$155,Journal!$D$6:$D$155,A95))</f>
        <v/>
      </c>
      <c r="E95" s="9">
        <f>MAX(C95-D95,0)</f>
        <v/>
      </c>
      <c r="F95" s="9">
        <f>MAX(D95-C95,0)</f>
        <v/>
      </c>
    </row>
    <row r="96">
      <c r="A96">
        <f>IF('Plan comptable'!A96="","",'Plan comptable'!A96)</f>
        <v/>
      </c>
      <c r="B96">
        <f>IF('Plan comptable'!B96="","",'Plan comptable'!B96)</f>
        <v/>
      </c>
      <c r="C96" s="9">
        <f>IF(A96="",0,SUMIFS(Journal!$G$6:$G$155,Journal!$D$6:$D$155,A96))</f>
        <v/>
      </c>
      <c r="D96" s="9">
        <f>IF(A96="",0,SUMIFS(Journal!$H$6:$H$155,Journal!$D$6:$D$155,A96))</f>
        <v/>
      </c>
      <c r="E96" s="9">
        <f>MAX(C96-D96,0)</f>
        <v/>
      </c>
      <c r="F96" s="9">
        <f>MAX(D96-C96,0)</f>
        <v/>
      </c>
    </row>
    <row r="97">
      <c r="A97">
        <f>IF('Plan comptable'!A97="","",'Plan comptable'!A97)</f>
        <v/>
      </c>
      <c r="B97">
        <f>IF('Plan comptable'!B97="","",'Plan comptable'!B97)</f>
        <v/>
      </c>
      <c r="C97" s="9">
        <f>IF(A97="",0,SUMIFS(Journal!$G$6:$G$155,Journal!$D$6:$D$155,A97))</f>
        <v/>
      </c>
      <c r="D97" s="9">
        <f>IF(A97="",0,SUMIFS(Journal!$H$6:$H$155,Journal!$D$6:$D$155,A97))</f>
        <v/>
      </c>
      <c r="E97" s="9">
        <f>MAX(C97-D97,0)</f>
        <v/>
      </c>
      <c r="F97" s="9">
        <f>MAX(D97-C97,0)</f>
        <v/>
      </c>
    </row>
    <row r="98">
      <c r="A98">
        <f>IF('Plan comptable'!A98="","",'Plan comptable'!A98)</f>
        <v/>
      </c>
      <c r="B98">
        <f>IF('Plan comptable'!B98="","",'Plan comptable'!B98)</f>
        <v/>
      </c>
      <c r="C98" s="9">
        <f>IF(A98="",0,SUMIFS(Journal!$G$6:$G$155,Journal!$D$6:$D$155,A98))</f>
        <v/>
      </c>
      <c r="D98" s="9">
        <f>IF(A98="",0,SUMIFS(Journal!$H$6:$H$155,Journal!$D$6:$D$155,A98))</f>
        <v/>
      </c>
      <c r="E98" s="9">
        <f>MAX(C98-D98,0)</f>
        <v/>
      </c>
      <c r="F98" s="9">
        <f>MAX(D98-C98,0)</f>
        <v/>
      </c>
    </row>
    <row r="99">
      <c r="A99">
        <f>IF('Plan comptable'!A99="","",'Plan comptable'!A99)</f>
        <v/>
      </c>
      <c r="B99">
        <f>IF('Plan comptable'!B99="","",'Plan comptable'!B99)</f>
        <v/>
      </c>
      <c r="C99" s="9">
        <f>IF(A99="",0,SUMIFS(Journal!$G$6:$G$155,Journal!$D$6:$D$155,A99))</f>
        <v/>
      </c>
      <c r="D99" s="9">
        <f>IF(A99="",0,SUMIFS(Journal!$H$6:$H$155,Journal!$D$6:$D$155,A99))</f>
        <v/>
      </c>
      <c r="E99" s="9">
        <f>MAX(C99-D99,0)</f>
        <v/>
      </c>
      <c r="F99" s="9">
        <f>MAX(D99-C99,0)</f>
        <v/>
      </c>
    </row>
    <row r="100">
      <c r="A100">
        <f>IF('Plan comptable'!A100="","",'Plan comptable'!A100)</f>
        <v/>
      </c>
      <c r="B100">
        <f>IF('Plan comptable'!B100="","",'Plan comptable'!B100)</f>
        <v/>
      </c>
      <c r="C100" s="9">
        <f>IF(A100="",0,SUMIFS(Journal!$G$6:$G$155,Journal!$D$6:$D$155,A100))</f>
        <v/>
      </c>
      <c r="D100" s="9">
        <f>IF(A100="",0,SUMIFS(Journal!$H$6:$H$155,Journal!$D$6:$D$155,A100))</f>
        <v/>
      </c>
      <c r="E100" s="9">
        <f>MAX(C100-D100,0)</f>
        <v/>
      </c>
      <c r="F100" s="9">
        <f>MAX(D100-C100,0)</f>
        <v/>
      </c>
    </row>
    <row r="101">
      <c r="A101">
        <f>IF('Plan comptable'!A101="","",'Plan comptable'!A101)</f>
        <v/>
      </c>
      <c r="B101">
        <f>IF('Plan comptable'!B101="","",'Plan comptable'!B101)</f>
        <v/>
      </c>
      <c r="C101" s="9">
        <f>IF(A101="",0,SUMIFS(Journal!$G$6:$G$155,Journal!$D$6:$D$155,A101))</f>
        <v/>
      </c>
      <c r="D101" s="9">
        <f>IF(A101="",0,SUMIFS(Journal!$H$6:$H$155,Journal!$D$6:$D$155,A101))</f>
        <v/>
      </c>
      <c r="E101" s="9">
        <f>MAX(C101-D101,0)</f>
        <v/>
      </c>
      <c r="F101" s="9">
        <f>MAX(D101-C101,0)</f>
        <v/>
      </c>
    </row>
    <row r="102">
      <c r="A102">
        <f>IF('Plan comptable'!A102="","",'Plan comptable'!A102)</f>
        <v/>
      </c>
      <c r="B102">
        <f>IF('Plan comptable'!B102="","",'Plan comptable'!B102)</f>
        <v/>
      </c>
      <c r="C102" s="9">
        <f>IF(A102="",0,SUMIFS(Journal!$G$6:$G$155,Journal!$D$6:$D$155,A102))</f>
        <v/>
      </c>
      <c r="D102" s="9">
        <f>IF(A102="",0,SUMIFS(Journal!$H$6:$H$155,Journal!$D$6:$D$155,A102))</f>
        <v/>
      </c>
      <c r="E102" s="9">
        <f>MAX(C102-D102,0)</f>
        <v/>
      </c>
      <c r="F102" s="9">
        <f>MAX(D102-C102,0)</f>
        <v/>
      </c>
    </row>
    <row r="103">
      <c r="A103">
        <f>IF('Plan comptable'!A103="","",'Plan comptable'!A103)</f>
        <v/>
      </c>
      <c r="B103">
        <f>IF('Plan comptable'!B103="","",'Plan comptable'!B103)</f>
        <v/>
      </c>
      <c r="C103" s="9">
        <f>IF(A103="",0,SUMIFS(Journal!$G$6:$G$155,Journal!$D$6:$D$155,A103))</f>
        <v/>
      </c>
      <c r="D103" s="9">
        <f>IF(A103="",0,SUMIFS(Journal!$H$6:$H$155,Journal!$D$6:$D$155,A103))</f>
        <v/>
      </c>
      <c r="E103" s="9">
        <f>MAX(C103-D103,0)</f>
        <v/>
      </c>
      <c r="F103" s="9">
        <f>MAX(D103-C103,0)</f>
        <v/>
      </c>
    </row>
    <row r="104">
      <c r="A104">
        <f>IF('Plan comptable'!A104="","",'Plan comptable'!A104)</f>
        <v/>
      </c>
      <c r="B104">
        <f>IF('Plan comptable'!B104="","",'Plan comptable'!B104)</f>
        <v/>
      </c>
      <c r="C104" s="9">
        <f>IF(A104="",0,SUMIFS(Journal!$G$6:$G$155,Journal!$D$6:$D$155,A104))</f>
        <v/>
      </c>
      <c r="D104" s="9">
        <f>IF(A104="",0,SUMIFS(Journal!$H$6:$H$155,Journal!$D$6:$D$155,A104))</f>
        <v/>
      </c>
      <c r="E104" s="9">
        <f>MAX(C104-D104,0)</f>
        <v/>
      </c>
      <c r="F104" s="9">
        <f>MAX(D104-C104,0)</f>
        <v/>
      </c>
    </row>
    <row r="105">
      <c r="A105">
        <f>IF('Plan comptable'!A105="","",'Plan comptable'!A105)</f>
        <v/>
      </c>
      <c r="B105">
        <f>IF('Plan comptable'!B105="","",'Plan comptable'!B105)</f>
        <v/>
      </c>
      <c r="C105" s="9">
        <f>IF(A105="",0,SUMIFS(Journal!$G$6:$G$155,Journal!$D$6:$D$155,A105))</f>
        <v/>
      </c>
      <c r="D105" s="9">
        <f>IF(A105="",0,SUMIFS(Journal!$H$6:$H$155,Journal!$D$6:$D$155,A105))</f>
        <v/>
      </c>
      <c r="E105" s="9">
        <f>MAX(C105-D105,0)</f>
        <v/>
      </c>
      <c r="F105" s="9">
        <f>MAX(D105-C105,0)</f>
        <v/>
      </c>
    </row>
    <row r="106">
      <c r="A106">
        <f>IF('Plan comptable'!A106="","",'Plan comptable'!A106)</f>
        <v/>
      </c>
      <c r="B106">
        <f>IF('Plan comptable'!B106="","",'Plan comptable'!B106)</f>
        <v/>
      </c>
      <c r="C106" s="9">
        <f>IF(A106="",0,SUMIFS(Journal!$G$6:$G$155,Journal!$D$6:$D$155,A106))</f>
        <v/>
      </c>
      <c r="D106" s="9">
        <f>IF(A106="",0,SUMIFS(Journal!$H$6:$H$155,Journal!$D$6:$D$155,A106))</f>
        <v/>
      </c>
      <c r="E106" s="9">
        <f>MAX(C106-D106,0)</f>
        <v/>
      </c>
      <c r="F106" s="9">
        <f>MAX(D106-C106,0)</f>
        <v/>
      </c>
    </row>
    <row r="107">
      <c r="A107">
        <f>IF('Plan comptable'!A107="","",'Plan comptable'!A107)</f>
        <v/>
      </c>
      <c r="B107">
        <f>IF('Plan comptable'!B107="","",'Plan comptable'!B107)</f>
        <v/>
      </c>
      <c r="C107" s="9">
        <f>IF(A107="",0,SUMIFS(Journal!$G$6:$G$155,Journal!$D$6:$D$155,A107))</f>
        <v/>
      </c>
      <c r="D107" s="9">
        <f>IF(A107="",0,SUMIFS(Journal!$H$6:$H$155,Journal!$D$6:$D$155,A107))</f>
        <v/>
      </c>
      <c r="E107" s="9">
        <f>MAX(C107-D107,0)</f>
        <v/>
      </c>
      <c r="F107" s="9">
        <f>MAX(D107-C107,0)</f>
        <v/>
      </c>
    </row>
    <row r="108">
      <c r="A108">
        <f>IF('Plan comptable'!A108="","",'Plan comptable'!A108)</f>
        <v/>
      </c>
      <c r="B108">
        <f>IF('Plan comptable'!B108="","",'Plan comptable'!B108)</f>
        <v/>
      </c>
      <c r="C108" s="9">
        <f>IF(A108="",0,SUMIFS(Journal!$G$6:$G$155,Journal!$D$6:$D$155,A108))</f>
        <v/>
      </c>
      <c r="D108" s="9">
        <f>IF(A108="",0,SUMIFS(Journal!$H$6:$H$155,Journal!$D$6:$D$155,A108))</f>
        <v/>
      </c>
      <c r="E108" s="9">
        <f>MAX(C108-D108,0)</f>
        <v/>
      </c>
      <c r="F108" s="9">
        <f>MAX(D108-C108,0)</f>
        <v/>
      </c>
    </row>
    <row r="109">
      <c r="A109">
        <f>IF('Plan comptable'!A109="","",'Plan comptable'!A109)</f>
        <v/>
      </c>
      <c r="B109">
        <f>IF('Plan comptable'!B109="","",'Plan comptable'!B109)</f>
        <v/>
      </c>
      <c r="C109" s="9">
        <f>IF(A109="",0,SUMIFS(Journal!$G$6:$G$155,Journal!$D$6:$D$155,A109))</f>
        <v/>
      </c>
      <c r="D109" s="9">
        <f>IF(A109="",0,SUMIFS(Journal!$H$6:$H$155,Journal!$D$6:$D$155,A109))</f>
        <v/>
      </c>
      <c r="E109" s="9">
        <f>MAX(C109-D109,0)</f>
        <v/>
      </c>
      <c r="F109" s="9">
        <f>MAX(D109-C109,0)</f>
        <v/>
      </c>
    </row>
    <row r="110">
      <c r="A110">
        <f>IF('Plan comptable'!A110="","",'Plan comptable'!A110)</f>
        <v/>
      </c>
      <c r="B110">
        <f>IF('Plan comptable'!B110="","",'Plan comptable'!B110)</f>
        <v/>
      </c>
      <c r="C110" s="9">
        <f>IF(A110="",0,SUMIFS(Journal!$G$6:$G$155,Journal!$D$6:$D$155,A110))</f>
        <v/>
      </c>
      <c r="D110" s="9">
        <f>IF(A110="",0,SUMIFS(Journal!$H$6:$H$155,Journal!$D$6:$D$155,A110))</f>
        <v/>
      </c>
      <c r="E110" s="9">
        <f>MAX(C110-D110,0)</f>
        <v/>
      </c>
      <c r="F110" s="9">
        <f>MAX(D110-C110,0)</f>
        <v/>
      </c>
    </row>
    <row r="111">
      <c r="A111">
        <f>IF('Plan comptable'!A111="","",'Plan comptable'!A111)</f>
        <v/>
      </c>
      <c r="B111">
        <f>IF('Plan comptable'!B111="","",'Plan comptable'!B111)</f>
        <v/>
      </c>
      <c r="C111" s="9">
        <f>IF(A111="",0,SUMIFS(Journal!$G$6:$G$155,Journal!$D$6:$D$155,A111))</f>
        <v/>
      </c>
      <c r="D111" s="9">
        <f>IF(A111="",0,SUMIFS(Journal!$H$6:$H$155,Journal!$D$6:$D$155,A111))</f>
        <v/>
      </c>
      <c r="E111" s="9">
        <f>MAX(C111-D111,0)</f>
        <v/>
      </c>
      <c r="F111" s="9">
        <f>MAX(D111-C111,0)</f>
        <v/>
      </c>
    </row>
    <row r="112">
      <c r="A112">
        <f>IF('Plan comptable'!A112="","",'Plan comptable'!A112)</f>
        <v/>
      </c>
      <c r="B112">
        <f>IF('Plan comptable'!B112="","",'Plan comptable'!B112)</f>
        <v/>
      </c>
      <c r="C112" s="9">
        <f>IF(A112="",0,SUMIFS(Journal!$G$6:$G$155,Journal!$D$6:$D$155,A112))</f>
        <v/>
      </c>
      <c r="D112" s="9">
        <f>IF(A112="",0,SUMIFS(Journal!$H$6:$H$155,Journal!$D$6:$D$155,A112))</f>
        <v/>
      </c>
      <c r="E112" s="9">
        <f>MAX(C112-D112,0)</f>
        <v/>
      </c>
      <c r="F112" s="9">
        <f>MAX(D112-C112,0)</f>
        <v/>
      </c>
    </row>
    <row r="113">
      <c r="A113">
        <f>IF('Plan comptable'!A113="","",'Plan comptable'!A113)</f>
        <v/>
      </c>
      <c r="B113">
        <f>IF('Plan comptable'!B113="","",'Plan comptable'!B113)</f>
        <v/>
      </c>
      <c r="C113" s="9">
        <f>IF(A113="",0,SUMIFS(Journal!$G$6:$G$155,Journal!$D$6:$D$155,A113))</f>
        <v/>
      </c>
      <c r="D113" s="9">
        <f>IF(A113="",0,SUMIFS(Journal!$H$6:$H$155,Journal!$D$6:$D$155,A113))</f>
        <v/>
      </c>
      <c r="E113" s="9">
        <f>MAX(C113-D113,0)</f>
        <v/>
      </c>
      <c r="F113" s="9">
        <f>MAX(D113-C113,0)</f>
        <v/>
      </c>
    </row>
    <row r="114">
      <c r="A114">
        <f>IF('Plan comptable'!A114="","",'Plan comptable'!A114)</f>
        <v/>
      </c>
      <c r="B114">
        <f>IF('Plan comptable'!B114="","",'Plan comptable'!B114)</f>
        <v/>
      </c>
      <c r="C114" s="9">
        <f>IF(A114="",0,SUMIFS(Journal!$G$6:$G$155,Journal!$D$6:$D$155,A114))</f>
        <v/>
      </c>
      <c r="D114" s="9">
        <f>IF(A114="",0,SUMIFS(Journal!$H$6:$H$155,Journal!$D$6:$D$155,A114))</f>
        <v/>
      </c>
      <c r="E114" s="9">
        <f>MAX(C114-D114,0)</f>
        <v/>
      </c>
      <c r="F114" s="9">
        <f>MAX(D114-C114,0)</f>
        <v/>
      </c>
    </row>
    <row r="115">
      <c r="A115">
        <f>IF('Plan comptable'!A115="","",'Plan comptable'!A115)</f>
        <v/>
      </c>
      <c r="B115">
        <f>IF('Plan comptable'!B115="","",'Plan comptable'!B115)</f>
        <v/>
      </c>
      <c r="C115" s="9">
        <f>IF(A115="",0,SUMIFS(Journal!$G$6:$G$155,Journal!$D$6:$D$155,A115))</f>
        <v/>
      </c>
      <c r="D115" s="9">
        <f>IF(A115="",0,SUMIFS(Journal!$H$6:$H$155,Journal!$D$6:$D$155,A115))</f>
        <v/>
      </c>
      <c r="E115" s="9">
        <f>MAX(C115-D115,0)</f>
        <v/>
      </c>
      <c r="F115" s="9">
        <f>MAX(D115-C115,0)</f>
        <v/>
      </c>
    </row>
    <row r="116">
      <c r="A116">
        <f>IF('Plan comptable'!A116="","",'Plan comptable'!A116)</f>
        <v/>
      </c>
      <c r="B116">
        <f>IF('Plan comptable'!B116="","",'Plan comptable'!B116)</f>
        <v/>
      </c>
      <c r="C116" s="9">
        <f>IF(A116="",0,SUMIFS(Journal!$G$6:$G$155,Journal!$D$6:$D$155,A116))</f>
        <v/>
      </c>
      <c r="D116" s="9">
        <f>IF(A116="",0,SUMIFS(Journal!$H$6:$H$155,Journal!$D$6:$D$155,A116))</f>
        <v/>
      </c>
      <c r="E116" s="9">
        <f>MAX(C116-D116,0)</f>
        <v/>
      </c>
      <c r="F116" s="9">
        <f>MAX(D116-C116,0)</f>
        <v/>
      </c>
    </row>
    <row r="117">
      <c r="A117">
        <f>IF('Plan comptable'!A117="","",'Plan comptable'!A117)</f>
        <v/>
      </c>
      <c r="B117">
        <f>IF('Plan comptable'!B117="","",'Plan comptable'!B117)</f>
        <v/>
      </c>
      <c r="C117" s="9">
        <f>IF(A117="",0,SUMIFS(Journal!$G$6:$G$155,Journal!$D$6:$D$155,A117))</f>
        <v/>
      </c>
      <c r="D117" s="9">
        <f>IF(A117="",0,SUMIFS(Journal!$H$6:$H$155,Journal!$D$6:$D$155,A117))</f>
        <v/>
      </c>
      <c r="E117" s="9">
        <f>MAX(C117-D117,0)</f>
        <v/>
      </c>
      <c r="F117" s="9">
        <f>MAX(D117-C117,0)</f>
        <v/>
      </c>
    </row>
    <row r="118">
      <c r="A118">
        <f>IF('Plan comptable'!A118="","",'Plan comptable'!A118)</f>
        <v/>
      </c>
      <c r="B118">
        <f>IF('Plan comptable'!B118="","",'Plan comptable'!B118)</f>
        <v/>
      </c>
      <c r="C118" s="9">
        <f>IF(A118="",0,SUMIFS(Journal!$G$6:$G$155,Journal!$D$6:$D$155,A118))</f>
        <v/>
      </c>
      <c r="D118" s="9">
        <f>IF(A118="",0,SUMIFS(Journal!$H$6:$H$155,Journal!$D$6:$D$155,A118))</f>
        <v/>
      </c>
      <c r="E118" s="9">
        <f>MAX(C118-D118,0)</f>
        <v/>
      </c>
      <c r="F118" s="9">
        <f>MAX(D118-C118,0)</f>
        <v/>
      </c>
    </row>
    <row r="119">
      <c r="A119">
        <f>IF('Plan comptable'!A119="","",'Plan comptable'!A119)</f>
        <v/>
      </c>
      <c r="B119">
        <f>IF('Plan comptable'!B119="","",'Plan comptable'!B119)</f>
        <v/>
      </c>
      <c r="C119" s="9">
        <f>IF(A119="",0,SUMIFS(Journal!$G$6:$G$155,Journal!$D$6:$D$155,A119))</f>
        <v/>
      </c>
      <c r="D119" s="9">
        <f>IF(A119="",0,SUMIFS(Journal!$H$6:$H$155,Journal!$D$6:$D$155,A119))</f>
        <v/>
      </c>
      <c r="E119" s="9">
        <f>MAX(C119-D119,0)</f>
        <v/>
      </c>
      <c r="F119" s="9">
        <f>MAX(D119-C119,0)</f>
        <v/>
      </c>
    </row>
    <row r="120">
      <c r="A120">
        <f>IF('Plan comptable'!A120="","",'Plan comptable'!A120)</f>
        <v/>
      </c>
      <c r="B120">
        <f>IF('Plan comptable'!B120="","",'Plan comptable'!B120)</f>
        <v/>
      </c>
      <c r="C120" s="9">
        <f>IF(A120="",0,SUMIFS(Journal!$G$6:$G$155,Journal!$D$6:$D$155,A120))</f>
        <v/>
      </c>
      <c r="D120" s="9">
        <f>IF(A120="",0,SUMIFS(Journal!$H$6:$H$155,Journal!$D$6:$D$155,A120))</f>
        <v/>
      </c>
      <c r="E120" s="9">
        <f>MAX(C120-D120,0)</f>
        <v/>
      </c>
      <c r="F120" s="9">
        <f>MAX(D120-C120,0)</f>
        <v/>
      </c>
    </row>
    <row r="121">
      <c r="A121">
        <f>IF('Plan comptable'!A121="","",'Plan comptable'!A121)</f>
        <v/>
      </c>
      <c r="B121">
        <f>IF('Plan comptable'!B121="","",'Plan comptable'!B121)</f>
        <v/>
      </c>
      <c r="C121" s="9">
        <f>IF(A121="",0,SUMIFS(Journal!$G$6:$G$155,Journal!$D$6:$D$155,A121))</f>
        <v/>
      </c>
      <c r="D121" s="9">
        <f>IF(A121="",0,SUMIFS(Journal!$H$6:$H$155,Journal!$D$6:$D$155,A121))</f>
        <v/>
      </c>
      <c r="E121" s="9">
        <f>MAX(C121-D121,0)</f>
        <v/>
      </c>
      <c r="F121" s="9">
        <f>MAX(D121-C121,0)</f>
        <v/>
      </c>
    </row>
    <row r="122">
      <c r="A122">
        <f>IF('Plan comptable'!A122="","",'Plan comptable'!A122)</f>
        <v/>
      </c>
      <c r="B122">
        <f>IF('Plan comptable'!B122="","",'Plan comptable'!B122)</f>
        <v/>
      </c>
      <c r="C122" s="9">
        <f>IF(A122="",0,SUMIFS(Journal!$G$6:$G$155,Journal!$D$6:$D$155,A122))</f>
        <v/>
      </c>
      <c r="D122" s="9">
        <f>IF(A122="",0,SUMIFS(Journal!$H$6:$H$155,Journal!$D$6:$D$155,A122))</f>
        <v/>
      </c>
      <c r="E122" s="9">
        <f>MAX(C122-D122,0)</f>
        <v/>
      </c>
      <c r="F122" s="9">
        <f>MAX(D122-C122,0)</f>
        <v/>
      </c>
    </row>
    <row r="123">
      <c r="A123">
        <f>IF('Plan comptable'!A123="","",'Plan comptable'!A123)</f>
        <v/>
      </c>
      <c r="B123">
        <f>IF('Plan comptable'!B123="","",'Plan comptable'!B123)</f>
        <v/>
      </c>
      <c r="C123" s="9">
        <f>IF(A123="",0,SUMIFS(Journal!$G$6:$G$155,Journal!$D$6:$D$155,A123))</f>
        <v/>
      </c>
      <c r="D123" s="9">
        <f>IF(A123="",0,SUMIFS(Journal!$H$6:$H$155,Journal!$D$6:$D$155,A123))</f>
        <v/>
      </c>
      <c r="E123" s="9">
        <f>MAX(C123-D123,0)</f>
        <v/>
      </c>
      <c r="F123" s="9">
        <f>MAX(D123-C123,0)</f>
        <v/>
      </c>
    </row>
    <row r="124">
      <c r="A124">
        <f>IF('Plan comptable'!A124="","",'Plan comptable'!A124)</f>
        <v/>
      </c>
      <c r="B124">
        <f>IF('Plan comptable'!B124="","",'Plan comptable'!B124)</f>
        <v/>
      </c>
      <c r="C124" s="9">
        <f>IF(A124="",0,SUMIFS(Journal!$G$6:$G$155,Journal!$D$6:$D$155,A124))</f>
        <v/>
      </c>
      <c r="D124" s="9">
        <f>IF(A124="",0,SUMIFS(Journal!$H$6:$H$155,Journal!$D$6:$D$155,A124))</f>
        <v/>
      </c>
      <c r="E124" s="9">
        <f>MAX(C124-D124,0)</f>
        <v/>
      </c>
      <c r="F124" s="9">
        <f>MAX(D124-C124,0)</f>
        <v/>
      </c>
    </row>
    <row r="125">
      <c r="A125">
        <f>IF('Plan comptable'!A125="","",'Plan comptable'!A125)</f>
        <v/>
      </c>
      <c r="B125">
        <f>IF('Plan comptable'!B125="","",'Plan comptable'!B125)</f>
        <v/>
      </c>
      <c r="C125" s="9">
        <f>IF(A125="",0,SUMIFS(Journal!$G$6:$G$155,Journal!$D$6:$D$155,A125))</f>
        <v/>
      </c>
      <c r="D125" s="9">
        <f>IF(A125="",0,SUMIFS(Journal!$H$6:$H$155,Journal!$D$6:$D$155,A125))</f>
        <v/>
      </c>
      <c r="E125" s="9">
        <f>MAX(C125-D125,0)</f>
        <v/>
      </c>
      <c r="F125" s="9">
        <f>MAX(D125-C125,0)</f>
        <v/>
      </c>
    </row>
    <row r="126">
      <c r="A126">
        <f>IF('Plan comptable'!A126="","",'Plan comptable'!A126)</f>
        <v/>
      </c>
      <c r="B126">
        <f>IF('Plan comptable'!B126="","",'Plan comptable'!B126)</f>
        <v/>
      </c>
      <c r="C126" s="9">
        <f>IF(A126="",0,SUMIFS(Journal!$G$6:$G$155,Journal!$D$6:$D$155,A126))</f>
        <v/>
      </c>
      <c r="D126" s="9">
        <f>IF(A126="",0,SUMIFS(Journal!$H$6:$H$155,Journal!$D$6:$D$155,A126))</f>
        <v/>
      </c>
      <c r="E126" s="9">
        <f>MAX(C126-D126,0)</f>
        <v/>
      </c>
      <c r="F126" s="9">
        <f>MAX(D126-C126,0)</f>
        <v/>
      </c>
    </row>
    <row r="127">
      <c r="A127">
        <f>IF('Plan comptable'!A127="","",'Plan comptable'!A127)</f>
        <v/>
      </c>
      <c r="B127">
        <f>IF('Plan comptable'!B127="","",'Plan comptable'!B127)</f>
        <v/>
      </c>
      <c r="C127" s="9">
        <f>IF(A127="",0,SUMIFS(Journal!$G$6:$G$155,Journal!$D$6:$D$155,A127))</f>
        <v/>
      </c>
      <c r="D127" s="9">
        <f>IF(A127="",0,SUMIFS(Journal!$H$6:$H$155,Journal!$D$6:$D$155,A127))</f>
        <v/>
      </c>
      <c r="E127" s="9">
        <f>MAX(C127-D127,0)</f>
        <v/>
      </c>
      <c r="F127" s="9">
        <f>MAX(D127-C127,0)</f>
        <v/>
      </c>
    </row>
    <row r="128">
      <c r="A128">
        <f>IF('Plan comptable'!A128="","",'Plan comptable'!A128)</f>
        <v/>
      </c>
      <c r="B128">
        <f>IF('Plan comptable'!B128="","",'Plan comptable'!B128)</f>
        <v/>
      </c>
      <c r="C128" s="9">
        <f>IF(A128="",0,SUMIFS(Journal!$G$6:$G$155,Journal!$D$6:$D$155,A128))</f>
        <v/>
      </c>
      <c r="D128" s="9">
        <f>IF(A128="",0,SUMIFS(Journal!$H$6:$H$155,Journal!$D$6:$D$155,A128))</f>
        <v/>
      </c>
      <c r="E128" s="9">
        <f>MAX(C128-D128,0)</f>
        <v/>
      </c>
      <c r="F128" s="9">
        <f>MAX(D128-C128,0)</f>
        <v/>
      </c>
    </row>
    <row r="129">
      <c r="A129">
        <f>IF('Plan comptable'!A129="","",'Plan comptable'!A129)</f>
        <v/>
      </c>
      <c r="B129">
        <f>IF('Plan comptable'!B129="","",'Plan comptable'!B129)</f>
        <v/>
      </c>
      <c r="C129" s="9">
        <f>IF(A129="",0,SUMIFS(Journal!$G$6:$G$155,Journal!$D$6:$D$155,A129))</f>
        <v/>
      </c>
      <c r="D129" s="9">
        <f>IF(A129="",0,SUMIFS(Journal!$H$6:$H$155,Journal!$D$6:$D$155,A129))</f>
        <v/>
      </c>
      <c r="E129" s="9">
        <f>MAX(C129-D129,0)</f>
        <v/>
      </c>
      <c r="F129" s="9">
        <f>MAX(D129-C129,0)</f>
        <v/>
      </c>
    </row>
    <row r="130">
      <c r="A130">
        <f>IF('Plan comptable'!A130="","",'Plan comptable'!A130)</f>
        <v/>
      </c>
      <c r="B130">
        <f>IF('Plan comptable'!B130="","",'Plan comptable'!B130)</f>
        <v/>
      </c>
      <c r="C130" s="9">
        <f>IF(A130="",0,SUMIFS(Journal!$G$6:$G$155,Journal!$D$6:$D$155,A130))</f>
        <v/>
      </c>
      <c r="D130" s="9">
        <f>IF(A130="",0,SUMIFS(Journal!$H$6:$H$155,Journal!$D$6:$D$155,A130))</f>
        <v/>
      </c>
      <c r="E130" s="9">
        <f>MAX(C130-D130,0)</f>
        <v/>
      </c>
      <c r="F130" s="9">
        <f>MAX(D130-C130,0)</f>
        <v/>
      </c>
    </row>
    <row r="131">
      <c r="A131">
        <f>IF('Plan comptable'!A131="","",'Plan comptable'!A131)</f>
        <v/>
      </c>
      <c r="B131">
        <f>IF('Plan comptable'!B131="","",'Plan comptable'!B131)</f>
        <v/>
      </c>
      <c r="C131" s="9">
        <f>IF(A131="",0,SUMIFS(Journal!$G$6:$G$155,Journal!$D$6:$D$155,A131))</f>
        <v/>
      </c>
      <c r="D131" s="9">
        <f>IF(A131="",0,SUMIFS(Journal!$H$6:$H$155,Journal!$D$6:$D$155,A131))</f>
        <v/>
      </c>
      <c r="E131" s="9">
        <f>MAX(C131-D131,0)</f>
        <v/>
      </c>
      <c r="F131" s="9">
        <f>MAX(D131-C131,0)</f>
        <v/>
      </c>
    </row>
    <row r="132">
      <c r="A132">
        <f>IF('Plan comptable'!A132="","",'Plan comptable'!A132)</f>
        <v/>
      </c>
      <c r="B132">
        <f>IF('Plan comptable'!B132="","",'Plan comptable'!B132)</f>
        <v/>
      </c>
      <c r="C132" s="9">
        <f>IF(A132="",0,SUMIFS(Journal!$G$6:$G$155,Journal!$D$6:$D$155,A132))</f>
        <v/>
      </c>
      <c r="D132" s="9">
        <f>IF(A132="",0,SUMIFS(Journal!$H$6:$H$155,Journal!$D$6:$D$155,A132))</f>
        <v/>
      </c>
      <c r="E132" s="9">
        <f>MAX(C132-D132,0)</f>
        <v/>
      </c>
      <c r="F132" s="9">
        <f>MAX(D132-C132,0)</f>
        <v/>
      </c>
    </row>
    <row r="133">
      <c r="A133">
        <f>IF('Plan comptable'!A133="","",'Plan comptable'!A133)</f>
        <v/>
      </c>
      <c r="B133">
        <f>IF('Plan comptable'!B133="","",'Plan comptable'!B133)</f>
        <v/>
      </c>
      <c r="C133" s="9">
        <f>IF(A133="",0,SUMIFS(Journal!$G$6:$G$155,Journal!$D$6:$D$155,A133))</f>
        <v/>
      </c>
      <c r="D133" s="9">
        <f>IF(A133="",0,SUMIFS(Journal!$H$6:$H$155,Journal!$D$6:$D$155,A133))</f>
        <v/>
      </c>
      <c r="E133" s="9">
        <f>MAX(C133-D133,0)</f>
        <v/>
      </c>
      <c r="F133" s="9">
        <f>MAX(D133-C133,0)</f>
        <v/>
      </c>
    </row>
    <row r="134">
      <c r="A134">
        <f>IF('Plan comptable'!A134="","",'Plan comptable'!A134)</f>
        <v/>
      </c>
      <c r="B134">
        <f>IF('Plan comptable'!B134="","",'Plan comptable'!B134)</f>
        <v/>
      </c>
      <c r="C134" s="9">
        <f>IF(A134="",0,SUMIFS(Journal!$G$6:$G$155,Journal!$D$6:$D$155,A134))</f>
        <v/>
      </c>
      <c r="D134" s="9">
        <f>IF(A134="",0,SUMIFS(Journal!$H$6:$H$155,Journal!$D$6:$D$155,A134))</f>
        <v/>
      </c>
      <c r="E134" s="9">
        <f>MAX(C134-D134,0)</f>
        <v/>
      </c>
      <c r="F134" s="9">
        <f>MAX(D134-C134,0)</f>
        <v/>
      </c>
    </row>
    <row r="135">
      <c r="A135">
        <f>IF('Plan comptable'!A135="","",'Plan comptable'!A135)</f>
        <v/>
      </c>
      <c r="B135">
        <f>IF('Plan comptable'!B135="","",'Plan comptable'!B135)</f>
        <v/>
      </c>
      <c r="C135" s="9">
        <f>IF(A135="",0,SUMIFS(Journal!$G$6:$G$155,Journal!$D$6:$D$155,A135))</f>
        <v/>
      </c>
      <c r="D135" s="9">
        <f>IF(A135="",0,SUMIFS(Journal!$H$6:$H$155,Journal!$D$6:$D$155,A135))</f>
        <v/>
      </c>
      <c r="E135" s="9">
        <f>MAX(C135-D135,0)</f>
        <v/>
      </c>
      <c r="F135" s="9">
        <f>MAX(D135-C135,0)</f>
        <v/>
      </c>
    </row>
    <row r="136">
      <c r="A136">
        <f>IF('Plan comptable'!A136="","",'Plan comptable'!A136)</f>
        <v/>
      </c>
      <c r="B136">
        <f>IF('Plan comptable'!B136="","",'Plan comptable'!B136)</f>
        <v/>
      </c>
      <c r="C136" s="9">
        <f>IF(A136="",0,SUMIFS(Journal!$G$6:$G$155,Journal!$D$6:$D$155,A136))</f>
        <v/>
      </c>
      <c r="D136" s="9">
        <f>IF(A136="",0,SUMIFS(Journal!$H$6:$H$155,Journal!$D$6:$D$155,A136))</f>
        <v/>
      </c>
      <c r="E136" s="9">
        <f>MAX(C136-D136,0)</f>
        <v/>
      </c>
      <c r="F136" s="9">
        <f>MAX(D136-C136,0)</f>
        <v/>
      </c>
    </row>
    <row r="137">
      <c r="A137">
        <f>IF('Plan comptable'!A137="","",'Plan comptable'!A137)</f>
        <v/>
      </c>
      <c r="B137">
        <f>IF('Plan comptable'!B137="","",'Plan comptable'!B137)</f>
        <v/>
      </c>
      <c r="C137" s="9">
        <f>IF(A137="",0,SUMIFS(Journal!$G$6:$G$155,Journal!$D$6:$D$155,A137))</f>
        <v/>
      </c>
      <c r="D137" s="9">
        <f>IF(A137="",0,SUMIFS(Journal!$H$6:$H$155,Journal!$D$6:$D$155,A137))</f>
        <v/>
      </c>
      <c r="E137" s="9">
        <f>MAX(C137-D137,0)</f>
        <v/>
      </c>
      <c r="F137" s="9">
        <f>MAX(D137-C137,0)</f>
        <v/>
      </c>
    </row>
    <row r="138">
      <c r="A138">
        <f>IF('Plan comptable'!A138="","",'Plan comptable'!A138)</f>
        <v/>
      </c>
      <c r="B138">
        <f>IF('Plan comptable'!B138="","",'Plan comptable'!B138)</f>
        <v/>
      </c>
      <c r="C138" s="9">
        <f>IF(A138="",0,SUMIFS(Journal!$G$6:$G$155,Journal!$D$6:$D$155,A138))</f>
        <v/>
      </c>
      <c r="D138" s="9">
        <f>IF(A138="",0,SUMIFS(Journal!$H$6:$H$155,Journal!$D$6:$D$155,A138))</f>
        <v/>
      </c>
      <c r="E138" s="9">
        <f>MAX(C138-D138,0)</f>
        <v/>
      </c>
      <c r="F138" s="9">
        <f>MAX(D138-C138,0)</f>
        <v/>
      </c>
    </row>
    <row r="139">
      <c r="A139">
        <f>IF('Plan comptable'!A139="","",'Plan comptable'!A139)</f>
        <v/>
      </c>
      <c r="B139">
        <f>IF('Plan comptable'!B139="","",'Plan comptable'!B139)</f>
        <v/>
      </c>
      <c r="C139" s="9">
        <f>IF(A139="",0,SUMIFS(Journal!$G$6:$G$155,Journal!$D$6:$D$155,A139))</f>
        <v/>
      </c>
      <c r="D139" s="9">
        <f>IF(A139="",0,SUMIFS(Journal!$H$6:$H$155,Journal!$D$6:$D$155,A139))</f>
        <v/>
      </c>
      <c r="E139" s="9">
        <f>MAX(C139-D139,0)</f>
        <v/>
      </c>
      <c r="F139" s="9">
        <f>MAX(D139-C139,0)</f>
        <v/>
      </c>
    </row>
    <row r="140">
      <c r="A140">
        <f>IF('Plan comptable'!A140="","",'Plan comptable'!A140)</f>
        <v/>
      </c>
      <c r="B140">
        <f>IF('Plan comptable'!B140="","",'Plan comptable'!B140)</f>
        <v/>
      </c>
      <c r="C140" s="9">
        <f>IF(A140="",0,SUMIFS(Journal!$G$6:$G$155,Journal!$D$6:$D$155,A140))</f>
        <v/>
      </c>
      <c r="D140" s="9">
        <f>IF(A140="",0,SUMIFS(Journal!$H$6:$H$155,Journal!$D$6:$D$155,A140))</f>
        <v/>
      </c>
      <c r="E140" s="9">
        <f>MAX(C140-D140,0)</f>
        <v/>
      </c>
      <c r="F140" s="9">
        <f>MAX(D140-C140,0)</f>
        <v/>
      </c>
    </row>
    <row r="141">
      <c r="A141">
        <f>IF('Plan comptable'!A141="","",'Plan comptable'!A141)</f>
        <v/>
      </c>
      <c r="B141">
        <f>IF('Plan comptable'!B141="","",'Plan comptable'!B141)</f>
        <v/>
      </c>
      <c r="C141" s="9">
        <f>IF(A141="",0,SUMIFS(Journal!$G$6:$G$155,Journal!$D$6:$D$155,A141))</f>
        <v/>
      </c>
      <c r="D141" s="9">
        <f>IF(A141="",0,SUMIFS(Journal!$H$6:$H$155,Journal!$D$6:$D$155,A141))</f>
        <v/>
      </c>
      <c r="E141" s="9">
        <f>MAX(C141-D141,0)</f>
        <v/>
      </c>
      <c r="F141" s="9">
        <f>MAX(D141-C141,0)</f>
        <v/>
      </c>
    </row>
    <row r="142">
      <c r="A142">
        <f>IF('Plan comptable'!A142="","",'Plan comptable'!A142)</f>
        <v/>
      </c>
      <c r="B142">
        <f>IF('Plan comptable'!B142="","",'Plan comptable'!B142)</f>
        <v/>
      </c>
      <c r="C142" s="9">
        <f>IF(A142="",0,SUMIFS(Journal!$G$6:$G$155,Journal!$D$6:$D$155,A142))</f>
        <v/>
      </c>
      <c r="D142" s="9">
        <f>IF(A142="",0,SUMIFS(Journal!$H$6:$H$155,Journal!$D$6:$D$155,A142))</f>
        <v/>
      </c>
      <c r="E142" s="9">
        <f>MAX(C142-D142,0)</f>
        <v/>
      </c>
      <c r="F142" s="9">
        <f>MAX(D142-C142,0)</f>
        <v/>
      </c>
    </row>
    <row r="143">
      <c r="A143">
        <f>IF('Plan comptable'!A143="","",'Plan comptable'!A143)</f>
        <v/>
      </c>
      <c r="B143">
        <f>IF('Plan comptable'!B143="","",'Plan comptable'!B143)</f>
        <v/>
      </c>
      <c r="C143" s="9">
        <f>IF(A143="",0,SUMIFS(Journal!$G$6:$G$155,Journal!$D$6:$D$155,A143))</f>
        <v/>
      </c>
      <c r="D143" s="9">
        <f>IF(A143="",0,SUMIFS(Journal!$H$6:$H$155,Journal!$D$6:$D$155,A143))</f>
        <v/>
      </c>
      <c r="E143" s="9">
        <f>MAX(C143-D143,0)</f>
        <v/>
      </c>
      <c r="F143" s="9">
        <f>MAX(D143-C143,0)</f>
        <v/>
      </c>
    </row>
    <row r="144">
      <c r="A144">
        <f>IF('Plan comptable'!A144="","",'Plan comptable'!A144)</f>
        <v/>
      </c>
      <c r="B144">
        <f>IF('Plan comptable'!B144="","",'Plan comptable'!B144)</f>
        <v/>
      </c>
      <c r="C144" s="9">
        <f>IF(A144="",0,SUMIFS(Journal!$G$6:$G$155,Journal!$D$6:$D$155,A144))</f>
        <v/>
      </c>
      <c r="D144" s="9">
        <f>IF(A144="",0,SUMIFS(Journal!$H$6:$H$155,Journal!$D$6:$D$155,A144))</f>
        <v/>
      </c>
      <c r="E144" s="9">
        <f>MAX(C144-D144,0)</f>
        <v/>
      </c>
      <c r="F144" s="9">
        <f>MAX(D144-C144,0)</f>
        <v/>
      </c>
    </row>
    <row r="145">
      <c r="A145">
        <f>IF('Plan comptable'!A145="","",'Plan comptable'!A145)</f>
        <v/>
      </c>
      <c r="B145">
        <f>IF('Plan comptable'!B145="","",'Plan comptable'!B145)</f>
        <v/>
      </c>
      <c r="C145" s="9">
        <f>IF(A145="",0,SUMIFS(Journal!$G$6:$G$155,Journal!$D$6:$D$155,A145))</f>
        <v/>
      </c>
      <c r="D145" s="9">
        <f>IF(A145="",0,SUMIFS(Journal!$H$6:$H$155,Journal!$D$6:$D$155,A145))</f>
        <v/>
      </c>
      <c r="E145" s="9">
        <f>MAX(C145-D145,0)</f>
        <v/>
      </c>
      <c r="F145" s="9">
        <f>MAX(D145-C145,0)</f>
        <v/>
      </c>
    </row>
    <row r="146">
      <c r="A146">
        <f>IF('Plan comptable'!A146="","",'Plan comptable'!A146)</f>
        <v/>
      </c>
      <c r="B146">
        <f>IF('Plan comptable'!B146="","",'Plan comptable'!B146)</f>
        <v/>
      </c>
      <c r="C146" s="9">
        <f>IF(A146="",0,SUMIFS(Journal!$G$6:$G$155,Journal!$D$6:$D$155,A146))</f>
        <v/>
      </c>
      <c r="D146" s="9">
        <f>IF(A146="",0,SUMIFS(Journal!$H$6:$H$155,Journal!$D$6:$D$155,A146))</f>
        <v/>
      </c>
      <c r="E146" s="9">
        <f>MAX(C146-D146,0)</f>
        <v/>
      </c>
      <c r="F146" s="9">
        <f>MAX(D146-C146,0)</f>
        <v/>
      </c>
    </row>
    <row r="147">
      <c r="A147">
        <f>IF('Plan comptable'!A147="","",'Plan comptable'!A147)</f>
        <v/>
      </c>
      <c r="B147">
        <f>IF('Plan comptable'!B147="","",'Plan comptable'!B147)</f>
        <v/>
      </c>
      <c r="C147" s="9">
        <f>IF(A147="",0,SUMIFS(Journal!$G$6:$G$155,Journal!$D$6:$D$155,A147))</f>
        <v/>
      </c>
      <c r="D147" s="9">
        <f>IF(A147="",0,SUMIFS(Journal!$H$6:$H$155,Journal!$D$6:$D$155,A147))</f>
        <v/>
      </c>
      <c r="E147" s="9">
        <f>MAX(C147-D147,0)</f>
        <v/>
      </c>
      <c r="F147" s="9">
        <f>MAX(D147-C147,0)</f>
        <v/>
      </c>
    </row>
    <row r="148">
      <c r="A148">
        <f>IF('Plan comptable'!A148="","",'Plan comptable'!A148)</f>
        <v/>
      </c>
      <c r="B148">
        <f>IF('Plan comptable'!B148="","",'Plan comptable'!B148)</f>
        <v/>
      </c>
      <c r="C148" s="9">
        <f>IF(A148="",0,SUMIFS(Journal!$G$6:$G$155,Journal!$D$6:$D$155,A148))</f>
        <v/>
      </c>
      <c r="D148" s="9">
        <f>IF(A148="",0,SUMIFS(Journal!$H$6:$H$155,Journal!$D$6:$D$155,A148))</f>
        <v/>
      </c>
      <c r="E148" s="9">
        <f>MAX(C148-D148,0)</f>
        <v/>
      </c>
      <c r="F148" s="9">
        <f>MAX(D148-C148,0)</f>
        <v/>
      </c>
    </row>
    <row r="149">
      <c r="A149">
        <f>IF('Plan comptable'!A149="","",'Plan comptable'!A149)</f>
        <v/>
      </c>
      <c r="B149">
        <f>IF('Plan comptable'!B149="","",'Plan comptable'!B149)</f>
        <v/>
      </c>
      <c r="C149" s="9">
        <f>IF(A149="",0,SUMIFS(Journal!$G$6:$G$155,Journal!$D$6:$D$155,A149))</f>
        <v/>
      </c>
      <c r="D149" s="9">
        <f>IF(A149="",0,SUMIFS(Journal!$H$6:$H$155,Journal!$D$6:$D$155,A149))</f>
        <v/>
      </c>
      <c r="E149" s="9">
        <f>MAX(C149-D149,0)</f>
        <v/>
      </c>
      <c r="F149" s="9">
        <f>MAX(D149-C149,0)</f>
        <v/>
      </c>
    </row>
    <row r="150">
      <c r="A150">
        <f>IF('Plan comptable'!A150="","",'Plan comptable'!A150)</f>
        <v/>
      </c>
      <c r="B150">
        <f>IF('Plan comptable'!B150="","",'Plan comptable'!B150)</f>
        <v/>
      </c>
      <c r="C150" s="9">
        <f>IF(A150="",0,SUMIFS(Journal!$G$6:$G$155,Journal!$D$6:$D$155,A150))</f>
        <v/>
      </c>
      <c r="D150" s="9">
        <f>IF(A150="",0,SUMIFS(Journal!$H$6:$H$155,Journal!$D$6:$D$155,A150))</f>
        <v/>
      </c>
      <c r="E150" s="9">
        <f>MAX(C150-D150,0)</f>
        <v/>
      </c>
      <c r="F150" s="9">
        <f>MAX(D150-C150,0)</f>
        <v/>
      </c>
    </row>
    <row r="151">
      <c r="A151">
        <f>IF('Plan comptable'!A151="","",'Plan comptable'!A151)</f>
        <v/>
      </c>
      <c r="B151">
        <f>IF('Plan comptable'!B151="","",'Plan comptable'!B151)</f>
        <v/>
      </c>
      <c r="C151" s="9">
        <f>IF(A151="",0,SUMIFS(Journal!$G$6:$G$155,Journal!$D$6:$D$155,A151))</f>
        <v/>
      </c>
      <c r="D151" s="9">
        <f>IF(A151="",0,SUMIFS(Journal!$H$6:$H$155,Journal!$D$6:$D$155,A151))</f>
        <v/>
      </c>
      <c r="E151" s="9">
        <f>MAX(C151-D151,0)</f>
        <v/>
      </c>
      <c r="F151" s="9">
        <f>MAX(D151-C151,0)</f>
        <v/>
      </c>
    </row>
    <row r="152">
      <c r="A152">
        <f>IF('Plan comptable'!A152="","",'Plan comptable'!A152)</f>
        <v/>
      </c>
      <c r="B152">
        <f>IF('Plan comptable'!B152="","",'Plan comptable'!B152)</f>
        <v/>
      </c>
      <c r="C152" s="9">
        <f>IF(A152="",0,SUMIFS(Journal!$G$6:$G$155,Journal!$D$6:$D$155,A152))</f>
        <v/>
      </c>
      <c r="D152" s="9">
        <f>IF(A152="",0,SUMIFS(Journal!$H$6:$H$155,Journal!$D$6:$D$155,A152))</f>
        <v/>
      </c>
      <c r="E152" s="9">
        <f>MAX(C152-D152,0)</f>
        <v/>
      </c>
      <c r="F152" s="9">
        <f>MAX(D152-C152,0)</f>
        <v/>
      </c>
    </row>
    <row r="153">
      <c r="A153">
        <f>IF('Plan comptable'!A153="","",'Plan comptable'!A153)</f>
        <v/>
      </c>
      <c r="B153">
        <f>IF('Plan comptable'!B153="","",'Plan comptable'!B153)</f>
        <v/>
      </c>
      <c r="C153" s="9">
        <f>IF(A153="",0,SUMIFS(Journal!$G$6:$G$155,Journal!$D$6:$D$155,A153))</f>
        <v/>
      </c>
      <c r="D153" s="9">
        <f>IF(A153="",0,SUMIFS(Journal!$H$6:$H$155,Journal!$D$6:$D$155,A153))</f>
        <v/>
      </c>
      <c r="E153" s="9">
        <f>MAX(C153-D153,0)</f>
        <v/>
      </c>
      <c r="F153" s="9">
        <f>MAX(D153-C153,0)</f>
        <v/>
      </c>
    </row>
    <row r="154">
      <c r="A154">
        <f>IF('Plan comptable'!A154="","",'Plan comptable'!A154)</f>
        <v/>
      </c>
      <c r="B154">
        <f>IF('Plan comptable'!B154="","",'Plan comptable'!B154)</f>
        <v/>
      </c>
      <c r="C154" s="9">
        <f>IF(A154="",0,SUMIFS(Journal!$G$6:$G$155,Journal!$D$6:$D$155,A154))</f>
        <v/>
      </c>
      <c r="D154" s="9">
        <f>IF(A154="",0,SUMIFS(Journal!$H$6:$H$155,Journal!$D$6:$D$155,A154))</f>
        <v/>
      </c>
      <c r="E154" s="9">
        <f>MAX(C154-D154,0)</f>
        <v/>
      </c>
      <c r="F154" s="9">
        <f>MAX(D154-C154,0)</f>
        <v/>
      </c>
    </row>
    <row r="155">
      <c r="A155">
        <f>IF('Plan comptable'!A155="","",'Plan comptable'!A155)</f>
        <v/>
      </c>
      <c r="B155">
        <f>IF('Plan comptable'!B155="","",'Plan comptable'!B155)</f>
        <v/>
      </c>
      <c r="C155" s="9">
        <f>IF(A155="",0,SUMIFS(Journal!$G$6:$G$155,Journal!$D$6:$D$155,A155))</f>
        <v/>
      </c>
      <c r="D155" s="9">
        <f>IF(A155="",0,SUMIFS(Journal!$H$6:$H$155,Journal!$D$6:$D$155,A155))</f>
        <v/>
      </c>
      <c r="E155" s="9">
        <f>MAX(C155-D155,0)</f>
        <v/>
      </c>
      <c r="F155" s="9">
        <f>MAX(D155-C155,0)</f>
        <v/>
      </c>
    </row>
    <row r="156">
      <c r="A156">
        <f>IF('Plan comptable'!A156="","",'Plan comptable'!A156)</f>
        <v/>
      </c>
      <c r="B156">
        <f>IF('Plan comptable'!B156="","",'Plan comptable'!B156)</f>
        <v/>
      </c>
      <c r="C156" s="9">
        <f>IF(A156="",0,SUMIFS(Journal!$G$6:$G$155,Journal!$D$6:$D$155,A156))</f>
        <v/>
      </c>
      <c r="D156" s="9">
        <f>IF(A156="",0,SUMIFS(Journal!$H$6:$H$155,Journal!$D$6:$D$155,A156))</f>
        <v/>
      </c>
      <c r="E156" s="9">
        <f>MAX(C156-D156,0)</f>
        <v/>
      </c>
      <c r="F156" s="9">
        <f>MAX(D156-C156,0)</f>
        <v/>
      </c>
    </row>
    <row r="157">
      <c r="A157">
        <f>IF('Plan comptable'!A157="","",'Plan comptable'!A157)</f>
        <v/>
      </c>
      <c r="B157">
        <f>IF('Plan comptable'!B157="","",'Plan comptable'!B157)</f>
        <v/>
      </c>
      <c r="C157" s="9">
        <f>IF(A157="",0,SUMIFS(Journal!$G$6:$G$155,Journal!$D$6:$D$155,A157))</f>
        <v/>
      </c>
      <c r="D157" s="9">
        <f>IF(A157="",0,SUMIFS(Journal!$H$6:$H$155,Journal!$D$6:$D$155,A157))</f>
        <v/>
      </c>
      <c r="E157" s="9">
        <f>MAX(C157-D157,0)</f>
        <v/>
      </c>
      <c r="F157" s="9">
        <f>MAX(D157-C157,0)</f>
        <v/>
      </c>
    </row>
    <row r="158">
      <c r="A158">
        <f>IF('Plan comptable'!A158="","",'Plan comptable'!A158)</f>
        <v/>
      </c>
      <c r="B158">
        <f>IF('Plan comptable'!B158="","",'Plan comptable'!B158)</f>
        <v/>
      </c>
      <c r="C158" s="9">
        <f>IF(A158="",0,SUMIFS(Journal!$G$6:$G$155,Journal!$D$6:$D$155,A158))</f>
        <v/>
      </c>
      <c r="D158" s="9">
        <f>IF(A158="",0,SUMIFS(Journal!$H$6:$H$155,Journal!$D$6:$D$155,A158))</f>
        <v/>
      </c>
      <c r="E158" s="9">
        <f>MAX(C158-D158,0)</f>
        <v/>
      </c>
      <c r="F158" s="9">
        <f>MAX(D158-C158,0)</f>
        <v/>
      </c>
    </row>
    <row r="159">
      <c r="A159">
        <f>IF('Plan comptable'!A159="","",'Plan comptable'!A159)</f>
        <v/>
      </c>
      <c r="B159">
        <f>IF('Plan comptable'!B159="","",'Plan comptable'!B159)</f>
        <v/>
      </c>
      <c r="C159" s="9">
        <f>IF(A159="",0,SUMIFS(Journal!$G$6:$G$155,Journal!$D$6:$D$155,A159))</f>
        <v/>
      </c>
      <c r="D159" s="9">
        <f>IF(A159="",0,SUMIFS(Journal!$H$6:$H$155,Journal!$D$6:$D$155,A159))</f>
        <v/>
      </c>
      <c r="E159" s="9">
        <f>MAX(C159-D159,0)</f>
        <v/>
      </c>
      <c r="F159" s="9">
        <f>MAX(D159-C159,0)</f>
        <v/>
      </c>
    </row>
    <row r="160">
      <c r="A160">
        <f>IF('Plan comptable'!A160="","",'Plan comptable'!A160)</f>
        <v/>
      </c>
      <c r="B160">
        <f>IF('Plan comptable'!B160="","",'Plan comptable'!B160)</f>
        <v/>
      </c>
      <c r="C160" s="9">
        <f>IF(A160="",0,SUMIFS(Journal!$G$6:$G$155,Journal!$D$6:$D$155,A160))</f>
        <v/>
      </c>
      <c r="D160" s="9">
        <f>IF(A160="",0,SUMIFS(Journal!$H$6:$H$155,Journal!$D$6:$D$155,A160))</f>
        <v/>
      </c>
      <c r="E160" s="9">
        <f>MAX(C160-D160,0)</f>
        <v/>
      </c>
      <c r="F160" s="9">
        <f>MAX(D160-C160,0)</f>
        <v/>
      </c>
    </row>
    <row r="161">
      <c r="A161">
        <f>IF('Plan comptable'!A161="","",'Plan comptable'!A161)</f>
        <v/>
      </c>
      <c r="B161">
        <f>IF('Plan comptable'!B161="","",'Plan comptable'!B161)</f>
        <v/>
      </c>
      <c r="C161" s="9">
        <f>IF(A161="",0,SUMIFS(Journal!$G$6:$G$155,Journal!$D$6:$D$155,A161))</f>
        <v/>
      </c>
      <c r="D161" s="9">
        <f>IF(A161="",0,SUMIFS(Journal!$H$6:$H$155,Journal!$D$6:$D$155,A161))</f>
        <v/>
      </c>
      <c r="E161" s="9">
        <f>MAX(C161-D161,0)</f>
        <v/>
      </c>
      <c r="F161" s="9">
        <f>MAX(D161-C161,0)</f>
        <v/>
      </c>
    </row>
    <row r="162">
      <c r="A162">
        <f>IF('Plan comptable'!A162="","",'Plan comptable'!A162)</f>
        <v/>
      </c>
      <c r="B162">
        <f>IF('Plan comptable'!B162="","",'Plan comptable'!B162)</f>
        <v/>
      </c>
      <c r="C162" s="9">
        <f>IF(A162="",0,SUMIFS(Journal!$G$6:$G$155,Journal!$D$6:$D$155,A162))</f>
        <v/>
      </c>
      <c r="D162" s="9">
        <f>IF(A162="",0,SUMIFS(Journal!$H$6:$H$155,Journal!$D$6:$D$155,A162))</f>
        <v/>
      </c>
      <c r="E162" s="9">
        <f>MAX(C162-D162,0)</f>
        <v/>
      </c>
      <c r="F162" s="9">
        <f>MAX(D162-C162,0)</f>
        <v/>
      </c>
    </row>
    <row r="163">
      <c r="A163">
        <f>IF('Plan comptable'!A163="","",'Plan comptable'!A163)</f>
        <v/>
      </c>
      <c r="B163">
        <f>IF('Plan comptable'!B163="","",'Plan comptable'!B163)</f>
        <v/>
      </c>
      <c r="C163" s="9">
        <f>IF(A163="",0,SUMIFS(Journal!$G$6:$G$155,Journal!$D$6:$D$155,A163))</f>
        <v/>
      </c>
      <c r="D163" s="9">
        <f>IF(A163="",0,SUMIFS(Journal!$H$6:$H$155,Journal!$D$6:$D$155,A163))</f>
        <v/>
      </c>
      <c r="E163" s="9">
        <f>MAX(C163-D163,0)</f>
        <v/>
      </c>
      <c r="F163" s="9">
        <f>MAX(D163-C163,0)</f>
        <v/>
      </c>
    </row>
    <row r="164">
      <c r="A164">
        <f>IF('Plan comptable'!A164="","",'Plan comptable'!A164)</f>
        <v/>
      </c>
      <c r="B164">
        <f>IF('Plan comptable'!B164="","",'Plan comptable'!B164)</f>
        <v/>
      </c>
      <c r="C164" s="9">
        <f>IF(A164="",0,SUMIFS(Journal!$G$6:$G$155,Journal!$D$6:$D$155,A164))</f>
        <v/>
      </c>
      <c r="D164" s="9">
        <f>IF(A164="",0,SUMIFS(Journal!$H$6:$H$155,Journal!$D$6:$D$155,A164))</f>
        <v/>
      </c>
      <c r="E164" s="9">
        <f>MAX(C164-D164,0)</f>
        <v/>
      </c>
      <c r="F164" s="9">
        <f>MAX(D164-C164,0)</f>
        <v/>
      </c>
    </row>
    <row r="165">
      <c r="A165">
        <f>IF('Plan comptable'!A165="","",'Plan comptable'!A165)</f>
        <v/>
      </c>
      <c r="B165">
        <f>IF('Plan comptable'!B165="","",'Plan comptable'!B165)</f>
        <v/>
      </c>
      <c r="C165" s="9">
        <f>IF(A165="",0,SUMIFS(Journal!$G$6:$G$155,Journal!$D$6:$D$155,A165))</f>
        <v/>
      </c>
      <c r="D165" s="9">
        <f>IF(A165="",0,SUMIFS(Journal!$H$6:$H$155,Journal!$D$6:$D$155,A165))</f>
        <v/>
      </c>
      <c r="E165" s="9">
        <f>MAX(C165-D165,0)</f>
        <v/>
      </c>
      <c r="F165" s="9">
        <f>MAX(D165-C165,0)</f>
        <v/>
      </c>
    </row>
    <row r="166">
      <c r="A166">
        <f>IF('Plan comptable'!A166="","",'Plan comptable'!A166)</f>
        <v/>
      </c>
      <c r="B166">
        <f>IF('Plan comptable'!B166="","",'Plan comptable'!B166)</f>
        <v/>
      </c>
      <c r="C166" s="9">
        <f>IF(A166="",0,SUMIFS(Journal!$G$6:$G$155,Journal!$D$6:$D$155,A166))</f>
        <v/>
      </c>
      <c r="D166" s="9">
        <f>IF(A166="",0,SUMIFS(Journal!$H$6:$H$155,Journal!$D$6:$D$155,A166))</f>
        <v/>
      </c>
      <c r="E166" s="9">
        <f>MAX(C166-D166,0)</f>
        <v/>
      </c>
      <c r="F166" s="9">
        <f>MAX(D166-C166,0)</f>
        <v/>
      </c>
    </row>
    <row r="167">
      <c r="A167">
        <f>IF('Plan comptable'!A167="","",'Plan comptable'!A167)</f>
        <v/>
      </c>
      <c r="B167">
        <f>IF('Plan comptable'!B167="","",'Plan comptable'!B167)</f>
        <v/>
      </c>
      <c r="C167" s="9">
        <f>IF(A167="",0,SUMIFS(Journal!$G$6:$G$155,Journal!$D$6:$D$155,A167))</f>
        <v/>
      </c>
      <c r="D167" s="9">
        <f>IF(A167="",0,SUMIFS(Journal!$H$6:$H$155,Journal!$D$6:$D$155,A167))</f>
        <v/>
      </c>
      <c r="E167" s="9">
        <f>MAX(C167-D167,0)</f>
        <v/>
      </c>
      <c r="F167" s="9">
        <f>MAX(D167-C167,0)</f>
        <v/>
      </c>
    </row>
    <row r="168">
      <c r="A168">
        <f>IF('Plan comptable'!A168="","",'Plan comptable'!A168)</f>
        <v/>
      </c>
      <c r="B168">
        <f>IF('Plan comptable'!B168="","",'Plan comptable'!B168)</f>
        <v/>
      </c>
      <c r="C168" s="9">
        <f>IF(A168="",0,SUMIFS(Journal!$G$6:$G$155,Journal!$D$6:$D$155,A168))</f>
        <v/>
      </c>
      <c r="D168" s="9">
        <f>IF(A168="",0,SUMIFS(Journal!$H$6:$H$155,Journal!$D$6:$D$155,A168))</f>
        <v/>
      </c>
      <c r="E168" s="9">
        <f>MAX(C168-D168,0)</f>
        <v/>
      </c>
      <c r="F168" s="9">
        <f>MAX(D168-C168,0)</f>
        <v/>
      </c>
    </row>
    <row r="169">
      <c r="A169">
        <f>IF('Plan comptable'!A169="","",'Plan comptable'!A169)</f>
        <v/>
      </c>
      <c r="B169">
        <f>IF('Plan comptable'!B169="","",'Plan comptable'!B169)</f>
        <v/>
      </c>
      <c r="C169" s="9">
        <f>IF(A169="",0,SUMIFS(Journal!$G$6:$G$155,Journal!$D$6:$D$155,A169))</f>
        <v/>
      </c>
      <c r="D169" s="9">
        <f>IF(A169="",0,SUMIFS(Journal!$H$6:$H$155,Journal!$D$6:$D$155,A169))</f>
        <v/>
      </c>
      <c r="E169" s="9">
        <f>MAX(C169-D169,0)</f>
        <v/>
      </c>
      <c r="F169" s="9">
        <f>MAX(D169-C169,0)</f>
        <v/>
      </c>
    </row>
    <row r="170">
      <c r="A170">
        <f>IF('Plan comptable'!A170="","",'Plan comptable'!A170)</f>
        <v/>
      </c>
      <c r="B170">
        <f>IF('Plan comptable'!B170="","",'Plan comptable'!B170)</f>
        <v/>
      </c>
      <c r="C170" s="9">
        <f>IF(A170="",0,SUMIFS(Journal!$G$6:$G$155,Journal!$D$6:$D$155,A170))</f>
        <v/>
      </c>
      <c r="D170" s="9">
        <f>IF(A170="",0,SUMIFS(Journal!$H$6:$H$155,Journal!$D$6:$D$155,A170))</f>
        <v/>
      </c>
      <c r="E170" s="9">
        <f>MAX(C170-D170,0)</f>
        <v/>
      </c>
      <c r="F170" s="9">
        <f>MAX(D170-C170,0)</f>
        <v/>
      </c>
    </row>
    <row r="171">
      <c r="A171">
        <f>IF('Plan comptable'!A171="","",'Plan comptable'!A171)</f>
        <v/>
      </c>
      <c r="B171">
        <f>IF('Plan comptable'!B171="","",'Plan comptable'!B171)</f>
        <v/>
      </c>
      <c r="C171" s="9">
        <f>IF(A171="",0,SUMIFS(Journal!$G$6:$G$155,Journal!$D$6:$D$155,A171))</f>
        <v/>
      </c>
      <c r="D171" s="9">
        <f>IF(A171="",0,SUMIFS(Journal!$H$6:$H$155,Journal!$D$6:$D$155,A171))</f>
        <v/>
      </c>
      <c r="E171" s="9">
        <f>MAX(C171-D171,0)</f>
        <v/>
      </c>
      <c r="F171" s="9">
        <f>MAX(D171-C171,0)</f>
        <v/>
      </c>
    </row>
    <row r="172">
      <c r="A172">
        <f>IF('Plan comptable'!A172="","",'Plan comptable'!A172)</f>
        <v/>
      </c>
      <c r="B172">
        <f>IF('Plan comptable'!B172="","",'Plan comptable'!B172)</f>
        <v/>
      </c>
      <c r="C172" s="9">
        <f>IF(A172="",0,SUMIFS(Journal!$G$6:$G$155,Journal!$D$6:$D$155,A172))</f>
        <v/>
      </c>
      <c r="D172" s="9">
        <f>IF(A172="",0,SUMIFS(Journal!$H$6:$H$155,Journal!$D$6:$D$155,A172))</f>
        <v/>
      </c>
      <c r="E172" s="9">
        <f>MAX(C172-D172,0)</f>
        <v/>
      </c>
      <c r="F172" s="9">
        <f>MAX(D172-C172,0)</f>
        <v/>
      </c>
    </row>
    <row r="173">
      <c r="A173">
        <f>IF('Plan comptable'!A173="","",'Plan comptable'!A173)</f>
        <v/>
      </c>
      <c r="B173">
        <f>IF('Plan comptable'!B173="","",'Plan comptable'!B173)</f>
        <v/>
      </c>
      <c r="C173" s="9">
        <f>IF(A173="",0,SUMIFS(Journal!$G$6:$G$155,Journal!$D$6:$D$155,A173))</f>
        <v/>
      </c>
      <c r="D173" s="9">
        <f>IF(A173="",0,SUMIFS(Journal!$H$6:$H$155,Journal!$D$6:$D$155,A173))</f>
        <v/>
      </c>
      <c r="E173" s="9">
        <f>MAX(C173-D173,0)</f>
        <v/>
      </c>
      <c r="F173" s="9">
        <f>MAX(D173-C173,0)</f>
        <v/>
      </c>
    </row>
    <row r="174">
      <c r="A174">
        <f>IF('Plan comptable'!A174="","",'Plan comptable'!A174)</f>
        <v/>
      </c>
      <c r="B174">
        <f>IF('Plan comptable'!B174="","",'Plan comptable'!B174)</f>
        <v/>
      </c>
      <c r="C174" s="9">
        <f>IF(A174="",0,SUMIFS(Journal!$G$6:$G$155,Journal!$D$6:$D$155,A174))</f>
        <v/>
      </c>
      <c r="D174" s="9">
        <f>IF(A174="",0,SUMIFS(Journal!$H$6:$H$155,Journal!$D$6:$D$155,A174))</f>
        <v/>
      </c>
      <c r="E174" s="9">
        <f>MAX(C174-D174,0)</f>
        <v/>
      </c>
      <c r="F174" s="9">
        <f>MAX(D174-C174,0)</f>
        <v/>
      </c>
    </row>
    <row r="175">
      <c r="A175">
        <f>IF('Plan comptable'!A175="","",'Plan comptable'!A175)</f>
        <v/>
      </c>
      <c r="B175">
        <f>IF('Plan comptable'!B175="","",'Plan comptable'!B175)</f>
        <v/>
      </c>
      <c r="C175" s="9">
        <f>IF(A175="",0,SUMIFS(Journal!$G$6:$G$155,Journal!$D$6:$D$155,A175))</f>
        <v/>
      </c>
      <c r="D175" s="9">
        <f>IF(A175="",0,SUMIFS(Journal!$H$6:$H$155,Journal!$D$6:$D$155,A175))</f>
        <v/>
      </c>
      <c r="E175" s="9">
        <f>MAX(C175-D175,0)</f>
        <v/>
      </c>
      <c r="F175" s="9">
        <f>MAX(D175-C175,0)</f>
        <v/>
      </c>
    </row>
    <row r="176">
      <c r="A176">
        <f>IF('Plan comptable'!A176="","",'Plan comptable'!A176)</f>
        <v/>
      </c>
      <c r="B176">
        <f>IF('Plan comptable'!B176="","",'Plan comptable'!B176)</f>
        <v/>
      </c>
      <c r="C176" s="9">
        <f>IF(A176="",0,SUMIFS(Journal!$G$6:$G$155,Journal!$D$6:$D$155,A176))</f>
        <v/>
      </c>
      <c r="D176" s="9">
        <f>IF(A176="",0,SUMIFS(Journal!$H$6:$H$155,Journal!$D$6:$D$155,A176))</f>
        <v/>
      </c>
      <c r="E176" s="9">
        <f>MAX(C176-D176,0)</f>
        <v/>
      </c>
      <c r="F176" s="9">
        <f>MAX(D176-C176,0)</f>
        <v/>
      </c>
    </row>
    <row r="177">
      <c r="A177">
        <f>IF('Plan comptable'!A177="","",'Plan comptable'!A177)</f>
        <v/>
      </c>
      <c r="B177">
        <f>IF('Plan comptable'!B177="","",'Plan comptable'!B177)</f>
        <v/>
      </c>
      <c r="C177" s="9">
        <f>IF(A177="",0,SUMIFS(Journal!$G$6:$G$155,Journal!$D$6:$D$155,A177))</f>
        <v/>
      </c>
      <c r="D177" s="9">
        <f>IF(A177="",0,SUMIFS(Journal!$H$6:$H$155,Journal!$D$6:$D$155,A177))</f>
        <v/>
      </c>
      <c r="E177" s="9">
        <f>MAX(C177-D177,0)</f>
        <v/>
      </c>
      <c r="F177" s="9">
        <f>MAX(D177-C177,0)</f>
        <v/>
      </c>
    </row>
    <row r="178">
      <c r="A178">
        <f>IF('Plan comptable'!A178="","",'Plan comptable'!A178)</f>
        <v/>
      </c>
      <c r="B178">
        <f>IF('Plan comptable'!B178="","",'Plan comptable'!B178)</f>
        <v/>
      </c>
      <c r="C178" s="9">
        <f>IF(A178="",0,SUMIFS(Journal!$G$6:$G$155,Journal!$D$6:$D$155,A178))</f>
        <v/>
      </c>
      <c r="D178" s="9">
        <f>IF(A178="",0,SUMIFS(Journal!$H$6:$H$155,Journal!$D$6:$D$155,A178))</f>
        <v/>
      </c>
      <c r="E178" s="9">
        <f>MAX(C178-D178,0)</f>
        <v/>
      </c>
      <c r="F178" s="9">
        <f>MAX(D178-C178,0)</f>
        <v/>
      </c>
    </row>
    <row r="179">
      <c r="A179">
        <f>IF('Plan comptable'!A179="","",'Plan comptable'!A179)</f>
        <v/>
      </c>
      <c r="B179">
        <f>IF('Plan comptable'!B179="","",'Plan comptable'!B179)</f>
        <v/>
      </c>
      <c r="C179" s="9">
        <f>IF(A179="",0,SUMIFS(Journal!$G$6:$G$155,Journal!$D$6:$D$155,A179))</f>
        <v/>
      </c>
      <c r="D179" s="9">
        <f>IF(A179="",0,SUMIFS(Journal!$H$6:$H$155,Journal!$D$6:$D$155,A179))</f>
        <v/>
      </c>
      <c r="E179" s="9">
        <f>MAX(C179-D179,0)</f>
        <v/>
      </c>
      <c r="F179" s="9">
        <f>MAX(D179-C179,0)</f>
        <v/>
      </c>
    </row>
    <row r="180">
      <c r="A180">
        <f>IF('Plan comptable'!A180="","",'Plan comptable'!A180)</f>
        <v/>
      </c>
      <c r="B180">
        <f>IF('Plan comptable'!B180="","",'Plan comptable'!B180)</f>
        <v/>
      </c>
      <c r="C180" s="9">
        <f>IF(A180="",0,SUMIFS(Journal!$G$6:$G$155,Journal!$D$6:$D$155,A180))</f>
        <v/>
      </c>
      <c r="D180" s="9">
        <f>IF(A180="",0,SUMIFS(Journal!$H$6:$H$155,Journal!$D$6:$D$155,A180))</f>
        <v/>
      </c>
      <c r="E180" s="9">
        <f>MAX(C180-D180,0)</f>
        <v/>
      </c>
      <c r="F180" s="9">
        <f>MAX(D180-C180,0)</f>
        <v/>
      </c>
    </row>
    <row r="181">
      <c r="A181">
        <f>IF('Plan comptable'!A181="","",'Plan comptable'!A181)</f>
        <v/>
      </c>
      <c r="B181">
        <f>IF('Plan comptable'!B181="","",'Plan comptable'!B181)</f>
        <v/>
      </c>
      <c r="C181" s="9">
        <f>IF(A181="",0,SUMIFS(Journal!$G$6:$G$155,Journal!$D$6:$D$155,A181))</f>
        <v/>
      </c>
      <c r="D181" s="9">
        <f>IF(A181="",0,SUMIFS(Journal!$H$6:$H$155,Journal!$D$6:$D$155,A181))</f>
        <v/>
      </c>
      <c r="E181" s="9">
        <f>MAX(C181-D181,0)</f>
        <v/>
      </c>
      <c r="F181" s="9">
        <f>MAX(D181-C181,0)</f>
        <v/>
      </c>
    </row>
    <row r="182">
      <c r="A182">
        <f>IF('Plan comptable'!A182="","",'Plan comptable'!A182)</f>
        <v/>
      </c>
      <c r="B182">
        <f>IF('Plan comptable'!B182="","",'Plan comptable'!B182)</f>
        <v/>
      </c>
      <c r="C182" s="9">
        <f>IF(A182="",0,SUMIFS(Journal!$G$6:$G$155,Journal!$D$6:$D$155,A182))</f>
        <v/>
      </c>
      <c r="D182" s="9">
        <f>IF(A182="",0,SUMIFS(Journal!$H$6:$H$155,Journal!$D$6:$D$155,A182))</f>
        <v/>
      </c>
      <c r="E182" s="9">
        <f>MAX(C182-D182,0)</f>
        <v/>
      </c>
      <c r="F182" s="9">
        <f>MAX(D182-C182,0)</f>
        <v/>
      </c>
    </row>
    <row r="183">
      <c r="A183">
        <f>IF('Plan comptable'!A183="","",'Plan comptable'!A183)</f>
        <v/>
      </c>
      <c r="B183">
        <f>IF('Plan comptable'!B183="","",'Plan comptable'!B183)</f>
        <v/>
      </c>
      <c r="C183" s="9">
        <f>IF(A183="",0,SUMIFS(Journal!$G$6:$G$155,Journal!$D$6:$D$155,A183))</f>
        <v/>
      </c>
      <c r="D183" s="9">
        <f>IF(A183="",0,SUMIFS(Journal!$H$6:$H$155,Journal!$D$6:$D$155,A183))</f>
        <v/>
      </c>
      <c r="E183" s="9">
        <f>MAX(C183-D183,0)</f>
        <v/>
      </c>
      <c r="F183" s="9">
        <f>MAX(D183-C183,0)</f>
        <v/>
      </c>
    </row>
    <row r="184">
      <c r="A184">
        <f>IF('Plan comptable'!A184="","",'Plan comptable'!A184)</f>
        <v/>
      </c>
      <c r="B184">
        <f>IF('Plan comptable'!B184="","",'Plan comptable'!B184)</f>
        <v/>
      </c>
      <c r="C184" s="9">
        <f>IF(A184="",0,SUMIFS(Journal!$G$6:$G$155,Journal!$D$6:$D$155,A184))</f>
        <v/>
      </c>
      <c r="D184" s="9">
        <f>IF(A184="",0,SUMIFS(Journal!$H$6:$H$155,Journal!$D$6:$D$155,A184))</f>
        <v/>
      </c>
      <c r="E184" s="9">
        <f>MAX(C184-D184,0)</f>
        <v/>
      </c>
      <c r="F184" s="9">
        <f>MAX(D184-C184,0)</f>
        <v/>
      </c>
    </row>
    <row r="185">
      <c r="A185">
        <f>IF('Plan comptable'!A185="","",'Plan comptable'!A185)</f>
        <v/>
      </c>
      <c r="B185">
        <f>IF('Plan comptable'!B185="","",'Plan comptable'!B185)</f>
        <v/>
      </c>
      <c r="C185" s="9">
        <f>IF(A185="",0,SUMIFS(Journal!$G$6:$G$155,Journal!$D$6:$D$155,A185))</f>
        <v/>
      </c>
      <c r="D185" s="9">
        <f>IF(A185="",0,SUMIFS(Journal!$H$6:$H$155,Journal!$D$6:$D$155,A185))</f>
        <v/>
      </c>
      <c r="E185" s="9">
        <f>MAX(C185-D185,0)</f>
        <v/>
      </c>
      <c r="F185" s="9">
        <f>MAX(D185-C185,0)</f>
        <v/>
      </c>
    </row>
    <row r="186">
      <c r="A186">
        <f>IF('Plan comptable'!A186="","",'Plan comptable'!A186)</f>
        <v/>
      </c>
      <c r="B186">
        <f>IF('Plan comptable'!B186="","",'Plan comptable'!B186)</f>
        <v/>
      </c>
      <c r="C186" s="9">
        <f>IF(A186="",0,SUMIFS(Journal!$G$6:$G$155,Journal!$D$6:$D$155,A186))</f>
        <v/>
      </c>
      <c r="D186" s="9">
        <f>IF(A186="",0,SUMIFS(Journal!$H$6:$H$155,Journal!$D$6:$D$155,A186))</f>
        <v/>
      </c>
      <c r="E186" s="9">
        <f>MAX(C186-D186,0)</f>
        <v/>
      </c>
      <c r="F186" s="9">
        <f>MAX(D186-C186,0)</f>
        <v/>
      </c>
    </row>
    <row r="187">
      <c r="A187">
        <f>IF('Plan comptable'!A187="","",'Plan comptable'!A187)</f>
        <v/>
      </c>
      <c r="B187">
        <f>IF('Plan comptable'!B187="","",'Plan comptable'!B187)</f>
        <v/>
      </c>
      <c r="C187" s="9">
        <f>IF(A187="",0,SUMIFS(Journal!$G$6:$G$155,Journal!$D$6:$D$155,A187))</f>
        <v/>
      </c>
      <c r="D187" s="9">
        <f>IF(A187="",0,SUMIFS(Journal!$H$6:$H$155,Journal!$D$6:$D$155,A187))</f>
        <v/>
      </c>
      <c r="E187" s="9">
        <f>MAX(C187-D187,0)</f>
        <v/>
      </c>
      <c r="F187" s="9">
        <f>MAX(D187-C187,0)</f>
        <v/>
      </c>
    </row>
    <row r="188">
      <c r="A188">
        <f>IF('Plan comptable'!A188="","",'Plan comptable'!A188)</f>
        <v/>
      </c>
      <c r="B188">
        <f>IF('Plan comptable'!B188="","",'Plan comptable'!B188)</f>
        <v/>
      </c>
      <c r="C188" s="9">
        <f>IF(A188="",0,SUMIFS(Journal!$G$6:$G$155,Journal!$D$6:$D$155,A188))</f>
        <v/>
      </c>
      <c r="D188" s="9">
        <f>IF(A188="",0,SUMIFS(Journal!$H$6:$H$155,Journal!$D$6:$D$155,A188))</f>
        <v/>
      </c>
      <c r="E188" s="9">
        <f>MAX(C188-D188,0)</f>
        <v/>
      </c>
      <c r="F188" s="9">
        <f>MAX(D188-C188,0)</f>
        <v/>
      </c>
    </row>
    <row r="189">
      <c r="A189">
        <f>IF('Plan comptable'!A189="","",'Plan comptable'!A189)</f>
        <v/>
      </c>
      <c r="B189">
        <f>IF('Plan comptable'!B189="","",'Plan comptable'!B189)</f>
        <v/>
      </c>
      <c r="C189" s="9">
        <f>IF(A189="",0,SUMIFS(Journal!$G$6:$G$155,Journal!$D$6:$D$155,A189))</f>
        <v/>
      </c>
      <c r="D189" s="9">
        <f>IF(A189="",0,SUMIFS(Journal!$H$6:$H$155,Journal!$D$6:$D$155,A189))</f>
        <v/>
      </c>
      <c r="E189" s="9">
        <f>MAX(C189-D189,0)</f>
        <v/>
      </c>
      <c r="F189" s="9">
        <f>MAX(D189-C189,0)</f>
        <v/>
      </c>
    </row>
    <row r="190">
      <c r="A190">
        <f>IF('Plan comptable'!A190="","",'Plan comptable'!A190)</f>
        <v/>
      </c>
      <c r="B190">
        <f>IF('Plan comptable'!B190="","",'Plan comptable'!B190)</f>
        <v/>
      </c>
      <c r="C190" s="9">
        <f>IF(A190="",0,SUMIFS(Journal!$G$6:$G$155,Journal!$D$6:$D$155,A190))</f>
        <v/>
      </c>
      <c r="D190" s="9">
        <f>IF(A190="",0,SUMIFS(Journal!$H$6:$H$155,Journal!$D$6:$D$155,A190))</f>
        <v/>
      </c>
      <c r="E190" s="9">
        <f>MAX(C190-D190,0)</f>
        <v/>
      </c>
      <c r="F190" s="9">
        <f>MAX(D190-C190,0)</f>
        <v/>
      </c>
    </row>
    <row r="191">
      <c r="A191">
        <f>IF('Plan comptable'!A191="","",'Plan comptable'!A191)</f>
        <v/>
      </c>
      <c r="B191">
        <f>IF('Plan comptable'!B191="","",'Plan comptable'!B191)</f>
        <v/>
      </c>
      <c r="C191" s="9">
        <f>IF(A191="",0,SUMIFS(Journal!$G$6:$G$155,Journal!$D$6:$D$155,A191))</f>
        <v/>
      </c>
      <c r="D191" s="9">
        <f>IF(A191="",0,SUMIFS(Journal!$H$6:$H$155,Journal!$D$6:$D$155,A191))</f>
        <v/>
      </c>
      <c r="E191" s="9">
        <f>MAX(C191-D191,0)</f>
        <v/>
      </c>
      <c r="F191" s="9">
        <f>MAX(D191-C191,0)</f>
        <v/>
      </c>
    </row>
    <row r="192">
      <c r="A192">
        <f>IF('Plan comptable'!A192="","",'Plan comptable'!A192)</f>
        <v/>
      </c>
      <c r="B192">
        <f>IF('Plan comptable'!B192="","",'Plan comptable'!B192)</f>
        <v/>
      </c>
      <c r="C192" s="9">
        <f>IF(A192="",0,SUMIFS(Journal!$G$6:$G$155,Journal!$D$6:$D$155,A192))</f>
        <v/>
      </c>
      <c r="D192" s="9">
        <f>IF(A192="",0,SUMIFS(Journal!$H$6:$H$155,Journal!$D$6:$D$155,A192))</f>
        <v/>
      </c>
      <c r="E192" s="9">
        <f>MAX(C192-D192,0)</f>
        <v/>
      </c>
      <c r="F192" s="9">
        <f>MAX(D192-C192,0)</f>
        <v/>
      </c>
    </row>
    <row r="193">
      <c r="A193">
        <f>IF('Plan comptable'!A193="","",'Plan comptable'!A193)</f>
        <v/>
      </c>
      <c r="B193">
        <f>IF('Plan comptable'!B193="","",'Plan comptable'!B193)</f>
        <v/>
      </c>
      <c r="C193" s="9">
        <f>IF(A193="",0,SUMIFS(Journal!$G$6:$G$155,Journal!$D$6:$D$155,A193))</f>
        <v/>
      </c>
      <c r="D193" s="9">
        <f>IF(A193="",0,SUMIFS(Journal!$H$6:$H$155,Journal!$D$6:$D$155,A193))</f>
        <v/>
      </c>
      <c r="E193" s="9">
        <f>MAX(C193-D193,0)</f>
        <v/>
      </c>
      <c r="F193" s="9">
        <f>MAX(D193-C193,0)</f>
        <v/>
      </c>
    </row>
    <row r="194">
      <c r="A194">
        <f>IF('Plan comptable'!A194="","",'Plan comptable'!A194)</f>
        <v/>
      </c>
      <c r="B194">
        <f>IF('Plan comptable'!B194="","",'Plan comptable'!B194)</f>
        <v/>
      </c>
      <c r="C194" s="9">
        <f>IF(A194="",0,SUMIFS(Journal!$G$6:$G$155,Journal!$D$6:$D$155,A194))</f>
        <v/>
      </c>
      <c r="D194" s="9">
        <f>IF(A194="",0,SUMIFS(Journal!$H$6:$H$155,Journal!$D$6:$D$155,A194))</f>
        <v/>
      </c>
      <c r="E194" s="9">
        <f>MAX(C194-D194,0)</f>
        <v/>
      </c>
      <c r="F194" s="9">
        <f>MAX(D194-C194,0)</f>
        <v/>
      </c>
    </row>
    <row r="195">
      <c r="A195">
        <f>IF('Plan comptable'!A195="","",'Plan comptable'!A195)</f>
        <v/>
      </c>
      <c r="B195">
        <f>IF('Plan comptable'!B195="","",'Plan comptable'!B195)</f>
        <v/>
      </c>
      <c r="C195" s="9">
        <f>IF(A195="",0,SUMIFS(Journal!$G$6:$G$155,Journal!$D$6:$D$155,A195))</f>
        <v/>
      </c>
      <c r="D195" s="9">
        <f>IF(A195="",0,SUMIFS(Journal!$H$6:$H$155,Journal!$D$6:$D$155,A195))</f>
        <v/>
      </c>
      <c r="E195" s="9">
        <f>MAX(C195-D195,0)</f>
        <v/>
      </c>
      <c r="F195" s="9">
        <f>MAX(D195-C195,0)</f>
        <v/>
      </c>
    </row>
    <row r="196">
      <c r="A196">
        <f>IF('Plan comptable'!A196="","",'Plan comptable'!A196)</f>
        <v/>
      </c>
      <c r="B196">
        <f>IF('Plan comptable'!B196="","",'Plan comptable'!B196)</f>
        <v/>
      </c>
      <c r="C196" s="9">
        <f>IF(A196="",0,SUMIFS(Journal!$G$6:$G$155,Journal!$D$6:$D$155,A196))</f>
        <v/>
      </c>
      <c r="D196" s="9">
        <f>IF(A196="",0,SUMIFS(Journal!$H$6:$H$155,Journal!$D$6:$D$155,A196))</f>
        <v/>
      </c>
      <c r="E196" s="9">
        <f>MAX(C196-D196,0)</f>
        <v/>
      </c>
      <c r="F196" s="9">
        <f>MAX(D196-C196,0)</f>
        <v/>
      </c>
    </row>
    <row r="197">
      <c r="A197">
        <f>IF('Plan comptable'!A197="","",'Plan comptable'!A197)</f>
        <v/>
      </c>
      <c r="B197">
        <f>IF('Plan comptable'!B197="","",'Plan comptable'!B197)</f>
        <v/>
      </c>
      <c r="C197" s="9">
        <f>IF(A197="",0,SUMIFS(Journal!$G$6:$G$155,Journal!$D$6:$D$155,A197))</f>
        <v/>
      </c>
      <c r="D197" s="9">
        <f>IF(A197="",0,SUMIFS(Journal!$H$6:$H$155,Journal!$D$6:$D$155,A197))</f>
        <v/>
      </c>
      <c r="E197" s="9">
        <f>MAX(C197-D197,0)</f>
        <v/>
      </c>
      <c r="F197" s="9">
        <f>MAX(D197-C197,0)</f>
        <v/>
      </c>
    </row>
    <row r="198">
      <c r="A198">
        <f>IF('Plan comptable'!A198="","",'Plan comptable'!A198)</f>
        <v/>
      </c>
      <c r="B198">
        <f>IF('Plan comptable'!B198="","",'Plan comptable'!B198)</f>
        <v/>
      </c>
      <c r="C198" s="9">
        <f>IF(A198="",0,SUMIFS(Journal!$G$6:$G$155,Journal!$D$6:$D$155,A198))</f>
        <v/>
      </c>
      <c r="D198" s="9">
        <f>IF(A198="",0,SUMIFS(Journal!$H$6:$H$155,Journal!$D$6:$D$155,A198))</f>
        <v/>
      </c>
      <c r="E198" s="9">
        <f>MAX(C198-D198,0)</f>
        <v/>
      </c>
      <c r="F198" s="9">
        <f>MAX(D198-C198,0)</f>
        <v/>
      </c>
    </row>
    <row r="199">
      <c r="A199">
        <f>IF('Plan comptable'!A199="","",'Plan comptable'!A199)</f>
        <v/>
      </c>
      <c r="B199">
        <f>IF('Plan comptable'!B199="","",'Plan comptable'!B199)</f>
        <v/>
      </c>
      <c r="C199" s="9">
        <f>IF(A199="",0,SUMIFS(Journal!$G$6:$G$155,Journal!$D$6:$D$155,A199))</f>
        <v/>
      </c>
      <c r="D199" s="9">
        <f>IF(A199="",0,SUMIFS(Journal!$H$6:$H$155,Journal!$D$6:$D$155,A199))</f>
        <v/>
      </c>
      <c r="E199" s="9">
        <f>MAX(C199-D199,0)</f>
        <v/>
      </c>
      <c r="F199" s="9">
        <f>MAX(D199-C199,0)</f>
        <v/>
      </c>
    </row>
    <row r="200">
      <c r="A200">
        <f>IF('Plan comptable'!A200="","",'Plan comptable'!A200)</f>
        <v/>
      </c>
      <c r="B200">
        <f>IF('Plan comptable'!B200="","",'Plan comptable'!B200)</f>
        <v/>
      </c>
      <c r="C200" s="9">
        <f>IF(A200="",0,SUMIFS(Journal!$G$6:$G$155,Journal!$D$6:$D$155,A200))</f>
        <v/>
      </c>
      <c r="D200" s="9">
        <f>IF(A200="",0,SUMIFS(Journal!$H$6:$H$155,Journal!$D$6:$D$155,A200))</f>
        <v/>
      </c>
      <c r="E200" s="9">
        <f>MAX(C200-D200,0)</f>
        <v/>
      </c>
      <c r="F200" s="9">
        <f>MAX(D200-C200,0)</f>
        <v/>
      </c>
    </row>
    <row r="201">
      <c r="A201">
        <f>IF('Plan comptable'!A201="","",'Plan comptable'!A201)</f>
        <v/>
      </c>
      <c r="B201">
        <f>IF('Plan comptable'!B201="","",'Plan comptable'!B201)</f>
        <v/>
      </c>
      <c r="C201" s="9">
        <f>IF(A201="",0,SUMIFS(Journal!$G$6:$G$155,Journal!$D$6:$D$155,A201))</f>
        <v/>
      </c>
      <c r="D201" s="9">
        <f>IF(A201="",0,SUMIFS(Journal!$H$6:$H$155,Journal!$D$6:$D$155,A201))</f>
        <v/>
      </c>
      <c r="E201" s="9">
        <f>MAX(C201-D201,0)</f>
        <v/>
      </c>
      <c r="F201" s="9">
        <f>MAX(D201-C201,0)</f>
        <v/>
      </c>
    </row>
    <row r="202">
      <c r="A202">
        <f>IF('Plan comptable'!A202="","",'Plan comptable'!A202)</f>
        <v/>
      </c>
      <c r="B202">
        <f>IF('Plan comptable'!B202="","",'Plan comptable'!B202)</f>
        <v/>
      </c>
      <c r="C202" s="9">
        <f>IF(A202="",0,SUMIFS(Journal!$G$6:$G$155,Journal!$D$6:$D$155,A202))</f>
        <v/>
      </c>
      <c r="D202" s="9">
        <f>IF(A202="",0,SUMIFS(Journal!$H$6:$H$155,Journal!$D$6:$D$155,A202))</f>
        <v/>
      </c>
      <c r="E202" s="9">
        <f>MAX(C202-D202,0)</f>
        <v/>
      </c>
      <c r="F202" s="9">
        <f>MAX(D202-C202,0)</f>
        <v/>
      </c>
    </row>
    <row r="203">
      <c r="A203">
        <f>IF('Plan comptable'!A203="","",'Plan comptable'!A203)</f>
        <v/>
      </c>
      <c r="B203">
        <f>IF('Plan comptable'!B203="","",'Plan comptable'!B203)</f>
        <v/>
      </c>
      <c r="C203" s="9">
        <f>IF(A203="",0,SUMIFS(Journal!$G$6:$G$155,Journal!$D$6:$D$155,A203))</f>
        <v/>
      </c>
      <c r="D203" s="9">
        <f>IF(A203="",0,SUMIFS(Journal!$H$6:$H$155,Journal!$D$6:$D$155,A203))</f>
        <v/>
      </c>
      <c r="E203" s="9">
        <f>MAX(C203-D203,0)</f>
        <v/>
      </c>
      <c r="F203" s="9">
        <f>MAX(D203-C203,0)</f>
        <v/>
      </c>
    </row>
    <row r="204">
      <c r="A204">
        <f>IF('Plan comptable'!A204="","",'Plan comptable'!A204)</f>
        <v/>
      </c>
      <c r="B204">
        <f>IF('Plan comptable'!B204="","",'Plan comptable'!B204)</f>
        <v/>
      </c>
      <c r="C204" s="9">
        <f>IF(A204="",0,SUMIFS(Journal!$G$6:$G$155,Journal!$D$6:$D$155,A204))</f>
        <v/>
      </c>
      <c r="D204" s="9">
        <f>IF(A204="",0,SUMIFS(Journal!$H$6:$H$155,Journal!$D$6:$D$155,A204))</f>
        <v/>
      </c>
      <c r="E204" s="9">
        <f>MAX(C204-D204,0)</f>
        <v/>
      </c>
      <c r="F204" s="9">
        <f>MAX(D204-C204,0)</f>
        <v/>
      </c>
    </row>
    <row r="205">
      <c r="A205">
        <f>IF('Plan comptable'!A205="","",'Plan comptable'!A205)</f>
        <v/>
      </c>
      <c r="B205">
        <f>IF('Plan comptable'!B205="","",'Plan comptable'!B205)</f>
        <v/>
      </c>
      <c r="C205" s="9">
        <f>IF(A205="",0,SUMIFS(Journal!$G$6:$G$155,Journal!$D$6:$D$155,A205))</f>
        <v/>
      </c>
      <c r="D205" s="9">
        <f>IF(A205="",0,SUMIFS(Journal!$H$6:$H$155,Journal!$D$6:$D$155,A205))</f>
        <v/>
      </c>
      <c r="E205" s="9">
        <f>MAX(C205-D205,0)</f>
        <v/>
      </c>
      <c r="F205" s="9">
        <f>MAX(D205-C205,0)</f>
        <v/>
      </c>
    </row>
    <row r="206">
      <c r="A206">
        <f>IF('Plan comptable'!A206="","",'Plan comptable'!A206)</f>
        <v/>
      </c>
      <c r="B206">
        <f>IF('Plan comptable'!B206="","",'Plan comptable'!B206)</f>
        <v/>
      </c>
      <c r="C206" s="9">
        <f>IF(A206="",0,SUMIFS(Journal!$G$6:$G$155,Journal!$D$6:$D$155,A206))</f>
        <v/>
      </c>
      <c r="D206" s="9">
        <f>IF(A206="",0,SUMIFS(Journal!$H$6:$H$155,Journal!$D$6:$D$155,A206))</f>
        <v/>
      </c>
      <c r="E206" s="9">
        <f>MAX(C206-D206,0)</f>
        <v/>
      </c>
      <c r="F206" s="9">
        <f>MAX(D206-C206,0)</f>
        <v/>
      </c>
    </row>
    <row r="207">
      <c r="A207">
        <f>IF('Plan comptable'!A207="","",'Plan comptable'!A207)</f>
        <v/>
      </c>
      <c r="B207">
        <f>IF('Plan comptable'!B207="","",'Plan comptable'!B207)</f>
        <v/>
      </c>
      <c r="C207" s="9">
        <f>IF(A207="",0,SUMIFS(Journal!$G$6:$G$155,Journal!$D$6:$D$155,A207))</f>
        <v/>
      </c>
      <c r="D207" s="9">
        <f>IF(A207="",0,SUMIFS(Journal!$H$6:$H$155,Journal!$D$6:$D$155,A207))</f>
        <v/>
      </c>
      <c r="E207" s="9">
        <f>MAX(C207-D207,0)</f>
        <v/>
      </c>
      <c r="F207" s="9">
        <f>MAX(D207-C207,0)</f>
        <v/>
      </c>
    </row>
    <row r="208">
      <c r="A208">
        <f>IF('Plan comptable'!A208="","",'Plan comptable'!A208)</f>
        <v/>
      </c>
      <c r="B208">
        <f>IF('Plan comptable'!B208="","",'Plan comptable'!B208)</f>
        <v/>
      </c>
      <c r="C208" s="9">
        <f>IF(A208="",0,SUMIFS(Journal!$G$6:$G$155,Journal!$D$6:$D$155,A208))</f>
        <v/>
      </c>
      <c r="D208" s="9">
        <f>IF(A208="",0,SUMIFS(Journal!$H$6:$H$155,Journal!$D$6:$D$155,A208))</f>
        <v/>
      </c>
      <c r="E208" s="9">
        <f>MAX(C208-D208,0)</f>
        <v/>
      </c>
      <c r="F208" s="9">
        <f>MAX(D208-C208,0)</f>
        <v/>
      </c>
    </row>
    <row r="209">
      <c r="A209">
        <f>IF('Plan comptable'!A209="","",'Plan comptable'!A209)</f>
        <v/>
      </c>
      <c r="B209">
        <f>IF('Plan comptable'!B209="","",'Plan comptable'!B209)</f>
        <v/>
      </c>
      <c r="C209" s="9">
        <f>IF(A209="",0,SUMIFS(Journal!$G$6:$G$155,Journal!$D$6:$D$155,A209))</f>
        <v/>
      </c>
      <c r="D209" s="9">
        <f>IF(A209="",0,SUMIFS(Journal!$H$6:$H$155,Journal!$D$6:$D$155,A209))</f>
        <v/>
      </c>
      <c r="E209" s="9">
        <f>MAX(C209-D209,0)</f>
        <v/>
      </c>
      <c r="F209" s="9">
        <f>MAX(D209-C209,0)</f>
        <v/>
      </c>
    </row>
    <row r="210">
      <c r="A210">
        <f>IF('Plan comptable'!A210="","",'Plan comptable'!A210)</f>
        <v/>
      </c>
      <c r="B210">
        <f>IF('Plan comptable'!B210="","",'Plan comptable'!B210)</f>
        <v/>
      </c>
      <c r="C210" s="9">
        <f>IF(A210="",0,SUMIFS(Journal!$G$6:$G$155,Journal!$D$6:$D$155,A210))</f>
        <v/>
      </c>
      <c r="D210" s="9">
        <f>IF(A210="",0,SUMIFS(Journal!$H$6:$H$155,Journal!$D$6:$D$155,A210))</f>
        <v/>
      </c>
      <c r="E210" s="9">
        <f>MAX(C210-D210,0)</f>
        <v/>
      </c>
      <c r="F210" s="9">
        <f>MAX(D210-C210,0)</f>
        <v/>
      </c>
    </row>
    <row r="211">
      <c r="A211">
        <f>IF('Plan comptable'!A211="","",'Plan comptable'!A211)</f>
        <v/>
      </c>
      <c r="B211">
        <f>IF('Plan comptable'!B211="","",'Plan comptable'!B211)</f>
        <v/>
      </c>
      <c r="C211" s="9">
        <f>IF(A211="",0,SUMIFS(Journal!$G$6:$G$155,Journal!$D$6:$D$155,A211))</f>
        <v/>
      </c>
      <c r="D211" s="9">
        <f>IF(A211="",0,SUMIFS(Journal!$H$6:$H$155,Journal!$D$6:$D$155,A211))</f>
        <v/>
      </c>
      <c r="E211" s="9">
        <f>MAX(C211-D211,0)</f>
        <v/>
      </c>
      <c r="F211" s="9">
        <f>MAX(D211-C211,0)</f>
        <v/>
      </c>
    </row>
    <row r="212">
      <c r="A212">
        <f>IF('Plan comptable'!A212="","",'Plan comptable'!A212)</f>
        <v/>
      </c>
      <c r="B212">
        <f>IF('Plan comptable'!B212="","",'Plan comptable'!B212)</f>
        <v/>
      </c>
      <c r="C212" s="9">
        <f>IF(A212="",0,SUMIFS(Journal!$G$6:$G$155,Journal!$D$6:$D$155,A212))</f>
        <v/>
      </c>
      <c r="D212" s="9">
        <f>IF(A212="",0,SUMIFS(Journal!$H$6:$H$155,Journal!$D$6:$D$155,A212))</f>
        <v/>
      </c>
      <c r="E212" s="9">
        <f>MAX(C212-D212,0)</f>
        <v/>
      </c>
      <c r="F212" s="9">
        <f>MAX(D212-C212,0)</f>
        <v/>
      </c>
    </row>
    <row r="213">
      <c r="A213">
        <f>IF('Plan comptable'!A213="","",'Plan comptable'!A213)</f>
        <v/>
      </c>
      <c r="B213">
        <f>IF('Plan comptable'!B213="","",'Plan comptable'!B213)</f>
        <v/>
      </c>
      <c r="C213" s="9">
        <f>IF(A213="",0,SUMIFS(Journal!$G$6:$G$155,Journal!$D$6:$D$155,A213))</f>
        <v/>
      </c>
      <c r="D213" s="9">
        <f>IF(A213="",0,SUMIFS(Journal!$H$6:$H$155,Journal!$D$6:$D$155,A213))</f>
        <v/>
      </c>
      <c r="E213" s="9">
        <f>MAX(C213-D213,0)</f>
        <v/>
      </c>
      <c r="F213" s="9">
        <f>MAX(D213-C213,0)</f>
        <v/>
      </c>
    </row>
    <row r="214">
      <c r="A214">
        <f>IF('Plan comptable'!A214="","",'Plan comptable'!A214)</f>
        <v/>
      </c>
      <c r="B214">
        <f>IF('Plan comptable'!B214="","",'Plan comptable'!B214)</f>
        <v/>
      </c>
      <c r="C214" s="9">
        <f>IF(A214="",0,SUMIFS(Journal!$G$6:$G$155,Journal!$D$6:$D$155,A214))</f>
        <v/>
      </c>
      <c r="D214" s="9">
        <f>IF(A214="",0,SUMIFS(Journal!$H$6:$H$155,Journal!$D$6:$D$155,A214))</f>
        <v/>
      </c>
      <c r="E214" s="9">
        <f>MAX(C214-D214,0)</f>
        <v/>
      </c>
      <c r="F214" s="9">
        <f>MAX(D214-C214,0)</f>
        <v/>
      </c>
    </row>
    <row r="215">
      <c r="A215">
        <f>IF('Plan comptable'!A215="","",'Plan comptable'!A215)</f>
        <v/>
      </c>
      <c r="B215">
        <f>IF('Plan comptable'!B215="","",'Plan comptable'!B215)</f>
        <v/>
      </c>
      <c r="C215" s="9">
        <f>IF(A215="",0,SUMIFS(Journal!$G$6:$G$155,Journal!$D$6:$D$155,A215))</f>
        <v/>
      </c>
      <c r="D215" s="9">
        <f>IF(A215="",0,SUMIFS(Journal!$H$6:$H$155,Journal!$D$6:$D$155,A215))</f>
        <v/>
      </c>
      <c r="E215" s="9">
        <f>MAX(C215-D215,0)</f>
        <v/>
      </c>
      <c r="F215" s="9">
        <f>MAX(D215-C215,0)</f>
        <v/>
      </c>
    </row>
    <row r="216">
      <c r="A216">
        <f>IF('Plan comptable'!A216="","",'Plan comptable'!A216)</f>
        <v/>
      </c>
      <c r="B216">
        <f>IF('Plan comptable'!B216="","",'Plan comptable'!B216)</f>
        <v/>
      </c>
      <c r="C216" s="9">
        <f>IF(A216="",0,SUMIFS(Journal!$G$6:$G$155,Journal!$D$6:$D$155,A216))</f>
        <v/>
      </c>
      <c r="D216" s="9">
        <f>IF(A216="",0,SUMIFS(Journal!$H$6:$H$155,Journal!$D$6:$D$155,A216))</f>
        <v/>
      </c>
      <c r="E216" s="9">
        <f>MAX(C216-D216,0)</f>
        <v/>
      </c>
      <c r="F216" s="9">
        <f>MAX(D216-C216,0)</f>
        <v/>
      </c>
    </row>
    <row r="217">
      <c r="A217">
        <f>IF('Plan comptable'!A217="","",'Plan comptable'!A217)</f>
        <v/>
      </c>
      <c r="B217">
        <f>IF('Plan comptable'!B217="","",'Plan comptable'!B217)</f>
        <v/>
      </c>
      <c r="C217" s="9">
        <f>IF(A217="",0,SUMIFS(Journal!$G$6:$G$155,Journal!$D$6:$D$155,A217))</f>
        <v/>
      </c>
      <c r="D217" s="9">
        <f>IF(A217="",0,SUMIFS(Journal!$H$6:$H$155,Journal!$D$6:$D$155,A217))</f>
        <v/>
      </c>
      <c r="E217" s="9">
        <f>MAX(C217-D217,0)</f>
        <v/>
      </c>
      <c r="F217" s="9">
        <f>MAX(D217-C217,0)</f>
        <v/>
      </c>
    </row>
    <row r="218">
      <c r="A218">
        <f>IF('Plan comptable'!A218="","",'Plan comptable'!A218)</f>
        <v/>
      </c>
      <c r="B218">
        <f>IF('Plan comptable'!B218="","",'Plan comptable'!B218)</f>
        <v/>
      </c>
      <c r="C218" s="9">
        <f>IF(A218="",0,SUMIFS(Journal!$G$6:$G$155,Journal!$D$6:$D$155,A218))</f>
        <v/>
      </c>
      <c r="D218" s="9">
        <f>IF(A218="",0,SUMIFS(Journal!$H$6:$H$155,Journal!$D$6:$D$155,A218))</f>
        <v/>
      </c>
      <c r="E218" s="9">
        <f>MAX(C218-D218,0)</f>
        <v/>
      </c>
      <c r="F218" s="9">
        <f>MAX(D218-C218,0)</f>
        <v/>
      </c>
    </row>
    <row r="219">
      <c r="A219">
        <f>IF('Plan comptable'!A219="","",'Plan comptable'!A219)</f>
        <v/>
      </c>
      <c r="B219">
        <f>IF('Plan comptable'!B219="","",'Plan comptable'!B219)</f>
        <v/>
      </c>
      <c r="C219" s="9">
        <f>IF(A219="",0,SUMIFS(Journal!$G$6:$G$155,Journal!$D$6:$D$155,A219))</f>
        <v/>
      </c>
      <c r="D219" s="9">
        <f>IF(A219="",0,SUMIFS(Journal!$H$6:$H$155,Journal!$D$6:$D$155,A219))</f>
        <v/>
      </c>
      <c r="E219" s="9">
        <f>MAX(C219-D219,0)</f>
        <v/>
      </c>
      <c r="F219" s="9">
        <f>MAX(D219-C219,0)</f>
        <v/>
      </c>
    </row>
    <row r="220">
      <c r="A220">
        <f>IF('Plan comptable'!A220="","",'Plan comptable'!A220)</f>
        <v/>
      </c>
      <c r="B220">
        <f>IF('Plan comptable'!B220="","",'Plan comptable'!B220)</f>
        <v/>
      </c>
      <c r="C220" s="9">
        <f>IF(A220="",0,SUMIFS(Journal!$G$6:$G$155,Journal!$D$6:$D$155,A220))</f>
        <v/>
      </c>
      <c r="D220" s="9">
        <f>IF(A220="",0,SUMIFS(Journal!$H$6:$H$155,Journal!$D$6:$D$155,A220))</f>
        <v/>
      </c>
      <c r="E220" s="9">
        <f>MAX(C220-D220,0)</f>
        <v/>
      </c>
      <c r="F220" s="9">
        <f>MAX(D220-C220,0)</f>
        <v/>
      </c>
    </row>
    <row r="221">
      <c r="A221">
        <f>IF('Plan comptable'!A221="","",'Plan comptable'!A221)</f>
        <v/>
      </c>
      <c r="B221">
        <f>IF('Plan comptable'!B221="","",'Plan comptable'!B221)</f>
        <v/>
      </c>
      <c r="C221" s="9">
        <f>IF(A221="",0,SUMIFS(Journal!$G$6:$G$155,Journal!$D$6:$D$155,A221))</f>
        <v/>
      </c>
      <c r="D221" s="9">
        <f>IF(A221="",0,SUMIFS(Journal!$H$6:$H$155,Journal!$D$6:$D$155,A221))</f>
        <v/>
      </c>
      <c r="E221" s="9">
        <f>MAX(C221-D221,0)</f>
        <v/>
      </c>
      <c r="F221" s="9">
        <f>MAX(D221-C221,0)</f>
        <v/>
      </c>
    </row>
    <row r="222">
      <c r="A222">
        <f>IF('Plan comptable'!A222="","",'Plan comptable'!A222)</f>
        <v/>
      </c>
      <c r="B222">
        <f>IF('Plan comptable'!B222="","",'Plan comptable'!B222)</f>
        <v/>
      </c>
      <c r="C222" s="9">
        <f>IF(A222="",0,SUMIFS(Journal!$G$6:$G$155,Journal!$D$6:$D$155,A222))</f>
        <v/>
      </c>
      <c r="D222" s="9">
        <f>IF(A222="",0,SUMIFS(Journal!$H$6:$H$155,Journal!$D$6:$D$155,A222))</f>
        <v/>
      </c>
      <c r="E222" s="9">
        <f>MAX(C222-D222,0)</f>
        <v/>
      </c>
      <c r="F222" s="9">
        <f>MAX(D222-C222,0)</f>
        <v/>
      </c>
    </row>
    <row r="223">
      <c r="A223">
        <f>IF('Plan comptable'!A223="","",'Plan comptable'!A223)</f>
        <v/>
      </c>
      <c r="B223">
        <f>IF('Plan comptable'!B223="","",'Plan comptable'!B223)</f>
        <v/>
      </c>
      <c r="C223" s="9">
        <f>IF(A223="",0,SUMIFS(Journal!$G$6:$G$155,Journal!$D$6:$D$155,A223))</f>
        <v/>
      </c>
      <c r="D223" s="9">
        <f>IF(A223="",0,SUMIFS(Journal!$H$6:$H$155,Journal!$D$6:$D$155,A223))</f>
        <v/>
      </c>
      <c r="E223" s="9">
        <f>MAX(C223-D223,0)</f>
        <v/>
      </c>
      <c r="F223" s="9">
        <f>MAX(D223-C223,0)</f>
        <v/>
      </c>
    </row>
    <row r="224">
      <c r="A224">
        <f>IF('Plan comptable'!A224="","",'Plan comptable'!A224)</f>
        <v/>
      </c>
      <c r="B224">
        <f>IF('Plan comptable'!B224="","",'Plan comptable'!B224)</f>
        <v/>
      </c>
      <c r="C224" s="9">
        <f>IF(A224="",0,SUMIFS(Journal!$G$6:$G$155,Journal!$D$6:$D$155,A224))</f>
        <v/>
      </c>
      <c r="D224" s="9">
        <f>IF(A224="",0,SUMIFS(Journal!$H$6:$H$155,Journal!$D$6:$D$155,A224))</f>
        <v/>
      </c>
      <c r="E224" s="9">
        <f>MAX(C224-D224,0)</f>
        <v/>
      </c>
      <c r="F224" s="9">
        <f>MAX(D224-C224,0)</f>
        <v/>
      </c>
    </row>
    <row r="225">
      <c r="A225">
        <f>IF('Plan comptable'!A225="","",'Plan comptable'!A225)</f>
        <v/>
      </c>
      <c r="B225">
        <f>IF('Plan comptable'!B225="","",'Plan comptable'!B225)</f>
        <v/>
      </c>
      <c r="C225" s="9">
        <f>IF(A225="",0,SUMIFS(Journal!$G$6:$G$155,Journal!$D$6:$D$155,A225))</f>
        <v/>
      </c>
      <c r="D225" s="9">
        <f>IF(A225="",0,SUMIFS(Journal!$H$6:$H$155,Journal!$D$6:$D$155,A225))</f>
        <v/>
      </c>
      <c r="E225" s="9">
        <f>MAX(C225-D225,0)</f>
        <v/>
      </c>
      <c r="F225" s="9">
        <f>MAX(D225-C225,0)</f>
        <v/>
      </c>
    </row>
    <row r="226">
      <c r="A226">
        <f>IF('Plan comptable'!A226="","",'Plan comptable'!A226)</f>
        <v/>
      </c>
      <c r="B226">
        <f>IF('Plan comptable'!B226="","",'Plan comptable'!B226)</f>
        <v/>
      </c>
      <c r="C226" s="9">
        <f>IF(A226="",0,SUMIFS(Journal!$G$6:$G$155,Journal!$D$6:$D$155,A226))</f>
        <v/>
      </c>
      <c r="D226" s="9">
        <f>IF(A226="",0,SUMIFS(Journal!$H$6:$H$155,Journal!$D$6:$D$155,A226))</f>
        <v/>
      </c>
      <c r="E226" s="9">
        <f>MAX(C226-D226,0)</f>
        <v/>
      </c>
      <c r="F226" s="9">
        <f>MAX(D226-C226,0)</f>
        <v/>
      </c>
    </row>
    <row r="227">
      <c r="A227">
        <f>IF('Plan comptable'!A227="","",'Plan comptable'!A227)</f>
        <v/>
      </c>
      <c r="B227">
        <f>IF('Plan comptable'!B227="","",'Plan comptable'!B227)</f>
        <v/>
      </c>
      <c r="C227" s="9">
        <f>IF(A227="",0,SUMIFS(Journal!$G$6:$G$155,Journal!$D$6:$D$155,A227))</f>
        <v/>
      </c>
      <c r="D227" s="9">
        <f>IF(A227="",0,SUMIFS(Journal!$H$6:$H$155,Journal!$D$6:$D$155,A227))</f>
        <v/>
      </c>
      <c r="E227" s="9">
        <f>MAX(C227-D227,0)</f>
        <v/>
      </c>
      <c r="F227" s="9">
        <f>MAX(D227-C227,0)</f>
        <v/>
      </c>
    </row>
    <row r="228">
      <c r="A228">
        <f>IF('Plan comptable'!A228="","",'Plan comptable'!A228)</f>
        <v/>
      </c>
      <c r="B228">
        <f>IF('Plan comptable'!B228="","",'Plan comptable'!B228)</f>
        <v/>
      </c>
      <c r="C228" s="9">
        <f>IF(A228="",0,SUMIFS(Journal!$G$6:$G$155,Journal!$D$6:$D$155,A228))</f>
        <v/>
      </c>
      <c r="D228" s="9">
        <f>IF(A228="",0,SUMIFS(Journal!$H$6:$H$155,Journal!$D$6:$D$155,A228))</f>
        <v/>
      </c>
      <c r="E228" s="9">
        <f>MAX(C228-D228,0)</f>
        <v/>
      </c>
      <c r="F228" s="9">
        <f>MAX(D228-C228,0)</f>
        <v/>
      </c>
    </row>
    <row r="229">
      <c r="A229">
        <f>IF('Plan comptable'!A229="","",'Plan comptable'!A229)</f>
        <v/>
      </c>
      <c r="B229">
        <f>IF('Plan comptable'!B229="","",'Plan comptable'!B229)</f>
        <v/>
      </c>
      <c r="C229" s="9">
        <f>IF(A229="",0,SUMIFS(Journal!$G$6:$G$155,Journal!$D$6:$D$155,A229))</f>
        <v/>
      </c>
      <c r="D229" s="9">
        <f>IF(A229="",0,SUMIFS(Journal!$H$6:$H$155,Journal!$D$6:$D$155,A229))</f>
        <v/>
      </c>
      <c r="E229" s="9">
        <f>MAX(C229-D229,0)</f>
        <v/>
      </c>
      <c r="F229" s="9">
        <f>MAX(D229-C229,0)</f>
        <v/>
      </c>
    </row>
    <row r="230">
      <c r="A230">
        <f>IF('Plan comptable'!A230="","",'Plan comptable'!A230)</f>
        <v/>
      </c>
      <c r="B230">
        <f>IF('Plan comptable'!B230="","",'Plan comptable'!B230)</f>
        <v/>
      </c>
      <c r="C230" s="9">
        <f>IF(A230="",0,SUMIFS(Journal!$G$6:$G$155,Journal!$D$6:$D$155,A230))</f>
        <v/>
      </c>
      <c r="D230" s="9">
        <f>IF(A230="",0,SUMIFS(Journal!$H$6:$H$155,Journal!$D$6:$D$155,A230))</f>
        <v/>
      </c>
      <c r="E230" s="9">
        <f>MAX(C230-D230,0)</f>
        <v/>
      </c>
      <c r="F230" s="9">
        <f>MAX(D230-C230,0)</f>
        <v/>
      </c>
    </row>
    <row r="231">
      <c r="A231">
        <f>IF('Plan comptable'!A231="","",'Plan comptable'!A231)</f>
        <v/>
      </c>
      <c r="B231">
        <f>IF('Plan comptable'!B231="","",'Plan comptable'!B231)</f>
        <v/>
      </c>
      <c r="C231" s="9">
        <f>IF(A231="",0,SUMIFS(Journal!$G$6:$G$155,Journal!$D$6:$D$155,A231))</f>
        <v/>
      </c>
      <c r="D231" s="9">
        <f>IF(A231="",0,SUMIFS(Journal!$H$6:$H$155,Journal!$D$6:$D$155,A231))</f>
        <v/>
      </c>
      <c r="E231" s="9">
        <f>MAX(C231-D231,0)</f>
        <v/>
      </c>
      <c r="F231" s="9">
        <f>MAX(D231-C231,0)</f>
        <v/>
      </c>
    </row>
    <row r="232">
      <c r="A232">
        <f>IF('Plan comptable'!A232="","",'Plan comptable'!A232)</f>
        <v/>
      </c>
      <c r="B232">
        <f>IF('Plan comptable'!B232="","",'Plan comptable'!B232)</f>
        <v/>
      </c>
      <c r="C232" s="9">
        <f>IF(A232="",0,SUMIFS(Journal!$G$6:$G$155,Journal!$D$6:$D$155,A232))</f>
        <v/>
      </c>
      <c r="D232" s="9">
        <f>IF(A232="",0,SUMIFS(Journal!$H$6:$H$155,Journal!$D$6:$D$155,A232))</f>
        <v/>
      </c>
      <c r="E232" s="9">
        <f>MAX(C232-D232,0)</f>
        <v/>
      </c>
      <c r="F232" s="9">
        <f>MAX(D232-C232,0)</f>
        <v/>
      </c>
    </row>
    <row r="233">
      <c r="A233">
        <f>IF('Plan comptable'!A233="","",'Plan comptable'!A233)</f>
        <v/>
      </c>
      <c r="B233">
        <f>IF('Plan comptable'!B233="","",'Plan comptable'!B233)</f>
        <v/>
      </c>
      <c r="C233" s="9">
        <f>IF(A233="",0,SUMIFS(Journal!$G$6:$G$155,Journal!$D$6:$D$155,A233))</f>
        <v/>
      </c>
      <c r="D233" s="9">
        <f>IF(A233="",0,SUMIFS(Journal!$H$6:$H$155,Journal!$D$6:$D$155,A233))</f>
        <v/>
      </c>
      <c r="E233" s="9">
        <f>MAX(C233-D233,0)</f>
        <v/>
      </c>
      <c r="F233" s="9">
        <f>MAX(D233-C233,0)</f>
        <v/>
      </c>
    </row>
    <row r="234">
      <c r="A234">
        <f>IF('Plan comptable'!A234="","",'Plan comptable'!A234)</f>
        <v/>
      </c>
      <c r="B234">
        <f>IF('Plan comptable'!B234="","",'Plan comptable'!B234)</f>
        <v/>
      </c>
      <c r="C234" s="9">
        <f>IF(A234="",0,SUMIFS(Journal!$G$6:$G$155,Journal!$D$6:$D$155,A234))</f>
        <v/>
      </c>
      <c r="D234" s="9">
        <f>IF(A234="",0,SUMIFS(Journal!$H$6:$H$155,Journal!$D$6:$D$155,A234))</f>
        <v/>
      </c>
      <c r="E234" s="9">
        <f>MAX(C234-D234,0)</f>
        <v/>
      </c>
      <c r="F234" s="9">
        <f>MAX(D234-C234,0)</f>
        <v/>
      </c>
    </row>
    <row r="235">
      <c r="A235">
        <f>IF('Plan comptable'!A235="","",'Plan comptable'!A235)</f>
        <v/>
      </c>
      <c r="B235">
        <f>IF('Plan comptable'!B235="","",'Plan comptable'!B235)</f>
        <v/>
      </c>
      <c r="C235" s="9">
        <f>IF(A235="",0,SUMIFS(Journal!$G$6:$G$155,Journal!$D$6:$D$155,A235))</f>
        <v/>
      </c>
      <c r="D235" s="9">
        <f>IF(A235="",0,SUMIFS(Journal!$H$6:$H$155,Journal!$D$6:$D$155,A235))</f>
        <v/>
      </c>
      <c r="E235" s="9">
        <f>MAX(C235-D235,0)</f>
        <v/>
      </c>
      <c r="F235" s="9">
        <f>MAX(D235-C235,0)</f>
        <v/>
      </c>
    </row>
    <row r="236">
      <c r="A236">
        <f>IF('Plan comptable'!A236="","",'Plan comptable'!A236)</f>
        <v/>
      </c>
      <c r="B236">
        <f>IF('Plan comptable'!B236="","",'Plan comptable'!B236)</f>
        <v/>
      </c>
      <c r="C236" s="9">
        <f>IF(A236="",0,SUMIFS(Journal!$G$6:$G$155,Journal!$D$6:$D$155,A236))</f>
        <v/>
      </c>
      <c r="D236" s="9">
        <f>IF(A236="",0,SUMIFS(Journal!$H$6:$H$155,Journal!$D$6:$D$155,A236))</f>
        <v/>
      </c>
      <c r="E236" s="9">
        <f>MAX(C236-D236,0)</f>
        <v/>
      </c>
      <c r="F236" s="9">
        <f>MAX(D236-C236,0)</f>
        <v/>
      </c>
    </row>
    <row r="237">
      <c r="A237">
        <f>IF('Plan comptable'!A237="","",'Plan comptable'!A237)</f>
        <v/>
      </c>
      <c r="B237">
        <f>IF('Plan comptable'!B237="","",'Plan comptable'!B237)</f>
        <v/>
      </c>
      <c r="C237" s="9">
        <f>IF(A237="",0,SUMIFS(Journal!$G$6:$G$155,Journal!$D$6:$D$155,A237))</f>
        <v/>
      </c>
      <c r="D237" s="9">
        <f>IF(A237="",0,SUMIFS(Journal!$H$6:$H$155,Journal!$D$6:$D$155,A237))</f>
        <v/>
      </c>
      <c r="E237" s="9">
        <f>MAX(C237-D237,0)</f>
        <v/>
      </c>
      <c r="F237" s="9">
        <f>MAX(D237-C237,0)</f>
        <v/>
      </c>
    </row>
    <row r="238">
      <c r="A238">
        <f>IF('Plan comptable'!A238="","",'Plan comptable'!A238)</f>
        <v/>
      </c>
      <c r="B238">
        <f>IF('Plan comptable'!B238="","",'Plan comptable'!B238)</f>
        <v/>
      </c>
      <c r="C238" s="9">
        <f>IF(A238="",0,SUMIFS(Journal!$G$6:$G$155,Journal!$D$6:$D$155,A238))</f>
        <v/>
      </c>
      <c r="D238" s="9">
        <f>IF(A238="",0,SUMIFS(Journal!$H$6:$H$155,Journal!$D$6:$D$155,A238))</f>
        <v/>
      </c>
      <c r="E238" s="9">
        <f>MAX(C238-D238,0)</f>
        <v/>
      </c>
      <c r="F238" s="9">
        <f>MAX(D238-C238,0)</f>
        <v/>
      </c>
    </row>
    <row r="239">
      <c r="A239">
        <f>IF('Plan comptable'!A239="","",'Plan comptable'!A239)</f>
        <v/>
      </c>
      <c r="B239">
        <f>IF('Plan comptable'!B239="","",'Plan comptable'!B239)</f>
        <v/>
      </c>
      <c r="C239" s="9">
        <f>IF(A239="",0,SUMIFS(Journal!$G$6:$G$155,Journal!$D$6:$D$155,A239))</f>
        <v/>
      </c>
      <c r="D239" s="9">
        <f>IF(A239="",0,SUMIFS(Journal!$H$6:$H$155,Journal!$D$6:$D$155,A239))</f>
        <v/>
      </c>
      <c r="E239" s="9">
        <f>MAX(C239-D239,0)</f>
        <v/>
      </c>
      <c r="F239" s="9">
        <f>MAX(D239-C239,0)</f>
        <v/>
      </c>
    </row>
    <row r="240">
      <c r="A240">
        <f>IF('Plan comptable'!A240="","",'Plan comptable'!A240)</f>
        <v/>
      </c>
      <c r="B240">
        <f>IF('Plan comptable'!B240="","",'Plan comptable'!B240)</f>
        <v/>
      </c>
      <c r="C240" s="9">
        <f>IF(A240="",0,SUMIFS(Journal!$G$6:$G$155,Journal!$D$6:$D$155,A240))</f>
        <v/>
      </c>
      <c r="D240" s="9">
        <f>IF(A240="",0,SUMIFS(Journal!$H$6:$H$155,Journal!$D$6:$D$155,A240))</f>
        <v/>
      </c>
      <c r="E240" s="9">
        <f>MAX(C240-D240,0)</f>
        <v/>
      </c>
      <c r="F240" s="9">
        <f>MAX(D240-C240,0)</f>
        <v/>
      </c>
    </row>
    <row r="241">
      <c r="A241">
        <f>IF('Plan comptable'!A241="","",'Plan comptable'!A241)</f>
        <v/>
      </c>
      <c r="B241">
        <f>IF('Plan comptable'!B241="","",'Plan comptable'!B241)</f>
        <v/>
      </c>
      <c r="C241" s="9">
        <f>IF(A241="",0,SUMIFS(Journal!$G$6:$G$155,Journal!$D$6:$D$155,A241))</f>
        <v/>
      </c>
      <c r="D241" s="9">
        <f>IF(A241="",0,SUMIFS(Journal!$H$6:$H$155,Journal!$D$6:$D$155,A241))</f>
        <v/>
      </c>
      <c r="E241" s="9">
        <f>MAX(C241-D241,0)</f>
        <v/>
      </c>
      <c r="F241" s="9">
        <f>MAX(D241-C241,0)</f>
        <v/>
      </c>
    </row>
    <row r="242">
      <c r="A242">
        <f>IF('Plan comptable'!A242="","",'Plan comptable'!A242)</f>
        <v/>
      </c>
      <c r="B242">
        <f>IF('Plan comptable'!B242="","",'Plan comptable'!B242)</f>
        <v/>
      </c>
      <c r="C242" s="9">
        <f>IF(A242="",0,SUMIFS(Journal!$G$6:$G$155,Journal!$D$6:$D$155,A242))</f>
        <v/>
      </c>
      <c r="D242" s="9">
        <f>IF(A242="",0,SUMIFS(Journal!$H$6:$H$155,Journal!$D$6:$D$155,A242))</f>
        <v/>
      </c>
      <c r="E242" s="9">
        <f>MAX(C242-D242,0)</f>
        <v/>
      </c>
      <c r="F242" s="9">
        <f>MAX(D242-C242,0)</f>
        <v/>
      </c>
    </row>
    <row r="243">
      <c r="A243">
        <f>IF('Plan comptable'!A243="","",'Plan comptable'!A243)</f>
        <v/>
      </c>
      <c r="B243">
        <f>IF('Plan comptable'!B243="","",'Plan comptable'!B243)</f>
        <v/>
      </c>
      <c r="C243" s="9">
        <f>IF(A243="",0,SUMIFS(Journal!$G$6:$G$155,Journal!$D$6:$D$155,A243))</f>
        <v/>
      </c>
      <c r="D243" s="9">
        <f>IF(A243="",0,SUMIFS(Journal!$H$6:$H$155,Journal!$D$6:$D$155,A243))</f>
        <v/>
      </c>
      <c r="E243" s="9">
        <f>MAX(C243-D243,0)</f>
        <v/>
      </c>
      <c r="F243" s="9">
        <f>MAX(D243-C243,0)</f>
        <v/>
      </c>
    </row>
    <row r="244">
      <c r="A244">
        <f>IF('Plan comptable'!A244="","",'Plan comptable'!A244)</f>
        <v/>
      </c>
      <c r="B244">
        <f>IF('Plan comptable'!B244="","",'Plan comptable'!B244)</f>
        <v/>
      </c>
      <c r="C244" s="9">
        <f>IF(A244="",0,SUMIFS(Journal!$G$6:$G$155,Journal!$D$6:$D$155,A244))</f>
        <v/>
      </c>
      <c r="D244" s="9">
        <f>IF(A244="",0,SUMIFS(Journal!$H$6:$H$155,Journal!$D$6:$D$155,A244))</f>
        <v/>
      </c>
      <c r="E244" s="9">
        <f>MAX(C244-D244,0)</f>
        <v/>
      </c>
      <c r="F244" s="9">
        <f>MAX(D244-C244,0)</f>
        <v/>
      </c>
    </row>
    <row r="245">
      <c r="A245">
        <f>IF('Plan comptable'!A245="","",'Plan comptable'!A245)</f>
        <v/>
      </c>
      <c r="B245">
        <f>IF('Plan comptable'!B245="","",'Plan comptable'!B245)</f>
        <v/>
      </c>
      <c r="C245" s="9">
        <f>IF(A245="",0,SUMIFS(Journal!$G$6:$G$155,Journal!$D$6:$D$155,A245))</f>
        <v/>
      </c>
      <c r="D245" s="9">
        <f>IF(A245="",0,SUMIFS(Journal!$H$6:$H$155,Journal!$D$6:$D$155,A245))</f>
        <v/>
      </c>
      <c r="E245" s="9">
        <f>MAX(C245-D245,0)</f>
        <v/>
      </c>
      <c r="F245" s="9">
        <f>MAX(D245-C245,0)</f>
        <v/>
      </c>
    </row>
    <row r="246">
      <c r="A246">
        <f>IF('Plan comptable'!A246="","",'Plan comptable'!A246)</f>
        <v/>
      </c>
      <c r="B246">
        <f>IF('Plan comptable'!B246="","",'Plan comptable'!B246)</f>
        <v/>
      </c>
      <c r="C246" s="9">
        <f>IF(A246="",0,SUMIFS(Journal!$G$6:$G$155,Journal!$D$6:$D$155,A246))</f>
        <v/>
      </c>
      <c r="D246" s="9">
        <f>IF(A246="",0,SUMIFS(Journal!$H$6:$H$155,Journal!$D$6:$D$155,A246))</f>
        <v/>
      </c>
      <c r="E246" s="9">
        <f>MAX(C246-D246,0)</f>
        <v/>
      </c>
      <c r="F246" s="9">
        <f>MAX(D246-C246,0)</f>
        <v/>
      </c>
    </row>
    <row r="247">
      <c r="A247">
        <f>IF('Plan comptable'!A247="","",'Plan comptable'!A247)</f>
        <v/>
      </c>
      <c r="B247">
        <f>IF('Plan comptable'!B247="","",'Plan comptable'!B247)</f>
        <v/>
      </c>
      <c r="C247" s="9">
        <f>IF(A247="",0,SUMIFS(Journal!$G$6:$G$155,Journal!$D$6:$D$155,A247))</f>
        <v/>
      </c>
      <c r="D247" s="9">
        <f>IF(A247="",0,SUMIFS(Journal!$H$6:$H$155,Journal!$D$6:$D$155,A247))</f>
        <v/>
      </c>
      <c r="E247" s="9">
        <f>MAX(C247-D247,0)</f>
        <v/>
      </c>
      <c r="F247" s="9">
        <f>MAX(D247-C247,0)</f>
        <v/>
      </c>
    </row>
    <row r="248">
      <c r="A248">
        <f>IF('Plan comptable'!A248="","",'Plan comptable'!A248)</f>
        <v/>
      </c>
      <c r="B248">
        <f>IF('Plan comptable'!B248="","",'Plan comptable'!B248)</f>
        <v/>
      </c>
      <c r="C248" s="9">
        <f>IF(A248="",0,SUMIFS(Journal!$G$6:$G$155,Journal!$D$6:$D$155,A248))</f>
        <v/>
      </c>
      <c r="D248" s="9">
        <f>IF(A248="",0,SUMIFS(Journal!$H$6:$H$155,Journal!$D$6:$D$155,A248))</f>
        <v/>
      </c>
      <c r="E248" s="9">
        <f>MAX(C248-D248,0)</f>
        <v/>
      </c>
      <c r="F248" s="9">
        <f>MAX(D248-C248,0)</f>
        <v/>
      </c>
    </row>
    <row r="249">
      <c r="A249">
        <f>IF('Plan comptable'!A249="","",'Plan comptable'!A249)</f>
        <v/>
      </c>
      <c r="B249">
        <f>IF('Plan comptable'!B249="","",'Plan comptable'!B249)</f>
        <v/>
      </c>
      <c r="C249" s="9">
        <f>IF(A249="",0,SUMIFS(Journal!$G$6:$G$155,Journal!$D$6:$D$155,A249))</f>
        <v/>
      </c>
      <c r="D249" s="9">
        <f>IF(A249="",0,SUMIFS(Journal!$H$6:$H$155,Journal!$D$6:$D$155,A249))</f>
        <v/>
      </c>
      <c r="E249" s="9">
        <f>MAX(C249-D249,0)</f>
        <v/>
      </c>
      <c r="F249" s="9">
        <f>MAX(D249-C249,0)</f>
        <v/>
      </c>
    </row>
    <row r="250">
      <c r="A250">
        <f>IF('Plan comptable'!A250="","",'Plan comptable'!A250)</f>
        <v/>
      </c>
      <c r="B250">
        <f>IF('Plan comptable'!B250="","",'Plan comptable'!B250)</f>
        <v/>
      </c>
      <c r="C250" s="9">
        <f>IF(A250="",0,SUMIFS(Journal!$G$6:$G$155,Journal!$D$6:$D$155,A250))</f>
        <v/>
      </c>
      <c r="D250" s="9">
        <f>IF(A250="",0,SUMIFS(Journal!$H$6:$H$155,Journal!$D$6:$D$155,A250))</f>
        <v/>
      </c>
      <c r="E250" s="9">
        <f>MAX(C250-D250,0)</f>
        <v/>
      </c>
      <c r="F250" s="9">
        <f>MAX(D250-C250,0)</f>
        <v/>
      </c>
    </row>
    <row r="251">
      <c r="A251">
        <f>IF('Plan comptable'!A251="","",'Plan comptable'!A251)</f>
        <v/>
      </c>
      <c r="B251">
        <f>IF('Plan comptable'!B251="","",'Plan comptable'!B251)</f>
        <v/>
      </c>
      <c r="C251" s="9">
        <f>IF(A251="",0,SUMIFS(Journal!$G$6:$G$155,Journal!$D$6:$D$155,A251))</f>
        <v/>
      </c>
      <c r="D251" s="9">
        <f>IF(A251="",0,SUMIFS(Journal!$H$6:$H$155,Journal!$D$6:$D$155,A251))</f>
        <v/>
      </c>
      <c r="E251" s="9">
        <f>MAX(C251-D251,0)</f>
        <v/>
      </c>
      <c r="F251" s="9">
        <f>MAX(D251-C251,0)</f>
        <v/>
      </c>
    </row>
    <row r="252">
      <c r="A252">
        <f>IF('Plan comptable'!A252="","",'Plan comptable'!A252)</f>
        <v/>
      </c>
      <c r="B252">
        <f>IF('Plan comptable'!B252="","",'Plan comptable'!B252)</f>
        <v/>
      </c>
      <c r="C252" s="9">
        <f>IF(A252="",0,SUMIFS(Journal!$G$6:$G$155,Journal!$D$6:$D$155,A252))</f>
        <v/>
      </c>
      <c r="D252" s="9">
        <f>IF(A252="",0,SUMIFS(Journal!$H$6:$H$155,Journal!$D$6:$D$155,A252))</f>
        <v/>
      </c>
      <c r="E252" s="9">
        <f>MAX(C252-D252,0)</f>
        <v/>
      </c>
      <c r="F252" s="9">
        <f>MAX(D252-C252,0)</f>
        <v/>
      </c>
    </row>
    <row r="253">
      <c r="A253">
        <f>IF('Plan comptable'!A253="","",'Plan comptable'!A253)</f>
        <v/>
      </c>
      <c r="B253">
        <f>IF('Plan comptable'!B253="","",'Plan comptable'!B253)</f>
        <v/>
      </c>
      <c r="C253" s="9">
        <f>IF(A253="",0,SUMIFS(Journal!$G$6:$G$155,Journal!$D$6:$D$155,A253))</f>
        <v/>
      </c>
      <c r="D253" s="9">
        <f>IF(A253="",0,SUMIFS(Journal!$H$6:$H$155,Journal!$D$6:$D$155,A253))</f>
        <v/>
      </c>
      <c r="E253" s="9">
        <f>MAX(C253-D253,0)</f>
        <v/>
      </c>
      <c r="F253" s="9">
        <f>MAX(D253-C253,0)</f>
        <v/>
      </c>
    </row>
    <row r="254">
      <c r="A254">
        <f>IF('Plan comptable'!A254="","",'Plan comptable'!A254)</f>
        <v/>
      </c>
      <c r="B254">
        <f>IF('Plan comptable'!B254="","",'Plan comptable'!B254)</f>
        <v/>
      </c>
      <c r="C254" s="9">
        <f>IF(A254="",0,SUMIFS(Journal!$G$6:$G$155,Journal!$D$6:$D$155,A254))</f>
        <v/>
      </c>
      <c r="D254" s="9">
        <f>IF(A254="",0,SUMIFS(Journal!$H$6:$H$155,Journal!$D$6:$D$155,A254))</f>
        <v/>
      </c>
      <c r="E254" s="9">
        <f>MAX(C254-D254,0)</f>
        <v/>
      </c>
      <c r="F254" s="9">
        <f>MAX(D254-C254,0)</f>
        <v/>
      </c>
    </row>
    <row r="255">
      <c r="A255">
        <f>IF('Plan comptable'!A255="","",'Plan comptable'!A255)</f>
        <v/>
      </c>
      <c r="B255">
        <f>IF('Plan comptable'!B255="","",'Plan comptable'!B255)</f>
        <v/>
      </c>
      <c r="C255" s="9">
        <f>IF(A255="",0,SUMIFS(Journal!$G$6:$G$155,Journal!$D$6:$D$155,A255))</f>
        <v/>
      </c>
      <c r="D255" s="9">
        <f>IF(A255="",0,SUMIFS(Journal!$H$6:$H$155,Journal!$D$6:$D$155,A255))</f>
        <v/>
      </c>
      <c r="E255" s="9">
        <f>MAX(C255-D255,0)</f>
        <v/>
      </c>
      <c r="F255" s="9">
        <f>MAX(D255-C255,0)</f>
        <v/>
      </c>
    </row>
    <row r="256">
      <c r="A256">
        <f>IF('Plan comptable'!A256="","",'Plan comptable'!A256)</f>
        <v/>
      </c>
      <c r="B256">
        <f>IF('Plan comptable'!B256="","",'Plan comptable'!B256)</f>
        <v/>
      </c>
      <c r="C256" s="9">
        <f>IF(A256="",0,SUMIFS(Journal!$G$6:$G$155,Journal!$D$6:$D$155,A256))</f>
        <v/>
      </c>
      <c r="D256" s="9">
        <f>IF(A256="",0,SUMIFS(Journal!$H$6:$H$155,Journal!$D$6:$D$155,A256))</f>
        <v/>
      </c>
      <c r="E256" s="9">
        <f>MAX(C256-D256,0)</f>
        <v/>
      </c>
      <c r="F256" s="9">
        <f>MAX(D256-C256,0)</f>
        <v/>
      </c>
    </row>
    <row r="257">
      <c r="A257">
        <f>IF('Plan comptable'!A257="","",'Plan comptable'!A257)</f>
        <v/>
      </c>
      <c r="B257">
        <f>IF('Plan comptable'!B257="","",'Plan comptable'!B257)</f>
        <v/>
      </c>
      <c r="C257" s="9">
        <f>IF(A257="",0,SUMIFS(Journal!$G$6:$G$155,Journal!$D$6:$D$155,A257))</f>
        <v/>
      </c>
      <c r="D257" s="9">
        <f>IF(A257="",0,SUMIFS(Journal!$H$6:$H$155,Journal!$D$6:$D$155,A257))</f>
        <v/>
      </c>
      <c r="E257" s="9">
        <f>MAX(C257-D257,0)</f>
        <v/>
      </c>
      <c r="F257" s="9">
        <f>MAX(D257-C257,0)</f>
        <v/>
      </c>
    </row>
    <row r="258">
      <c r="A258">
        <f>IF('Plan comptable'!A258="","",'Plan comptable'!A258)</f>
        <v/>
      </c>
      <c r="B258">
        <f>IF('Plan comptable'!B258="","",'Plan comptable'!B258)</f>
        <v/>
      </c>
      <c r="C258" s="9">
        <f>IF(A258="",0,SUMIFS(Journal!$G$6:$G$155,Journal!$D$6:$D$155,A258))</f>
        <v/>
      </c>
      <c r="D258" s="9">
        <f>IF(A258="",0,SUMIFS(Journal!$H$6:$H$155,Journal!$D$6:$D$155,A258))</f>
        <v/>
      </c>
      <c r="E258" s="9">
        <f>MAX(C258-D258,0)</f>
        <v/>
      </c>
      <c r="F258" s="9">
        <f>MAX(D258-C258,0)</f>
        <v/>
      </c>
    </row>
    <row r="259">
      <c r="A259">
        <f>IF('Plan comptable'!A259="","",'Plan comptable'!A259)</f>
        <v/>
      </c>
      <c r="B259">
        <f>IF('Plan comptable'!B259="","",'Plan comptable'!B259)</f>
        <v/>
      </c>
      <c r="C259" s="9">
        <f>IF(A259="",0,SUMIFS(Journal!$G$6:$G$155,Journal!$D$6:$D$155,A259))</f>
        <v/>
      </c>
      <c r="D259" s="9">
        <f>IF(A259="",0,SUMIFS(Journal!$H$6:$H$155,Journal!$D$6:$D$155,A259))</f>
        <v/>
      </c>
      <c r="E259" s="9">
        <f>MAX(C259-D259,0)</f>
        <v/>
      </c>
      <c r="F259" s="9">
        <f>MAX(D259-C259,0)</f>
        <v/>
      </c>
    </row>
    <row r="260">
      <c r="A260">
        <f>IF('Plan comptable'!A260="","",'Plan comptable'!A260)</f>
        <v/>
      </c>
      <c r="B260">
        <f>IF('Plan comptable'!B260="","",'Plan comptable'!B260)</f>
        <v/>
      </c>
      <c r="C260" s="9">
        <f>IF(A260="",0,SUMIFS(Journal!$G$6:$G$155,Journal!$D$6:$D$155,A260))</f>
        <v/>
      </c>
      <c r="D260" s="9">
        <f>IF(A260="",0,SUMIFS(Journal!$H$6:$H$155,Journal!$D$6:$D$155,A260))</f>
        <v/>
      </c>
      <c r="E260" s="9">
        <f>MAX(C260-D260,0)</f>
        <v/>
      </c>
      <c r="F260" s="9">
        <f>MAX(D260-C260,0)</f>
        <v/>
      </c>
    </row>
    <row r="261">
      <c r="A261">
        <f>IF('Plan comptable'!A261="","",'Plan comptable'!A261)</f>
        <v/>
      </c>
      <c r="B261">
        <f>IF('Plan comptable'!B261="","",'Plan comptable'!B261)</f>
        <v/>
      </c>
      <c r="C261" s="9">
        <f>IF(A261="",0,SUMIFS(Journal!$G$6:$G$155,Journal!$D$6:$D$155,A261))</f>
        <v/>
      </c>
      <c r="D261" s="9">
        <f>IF(A261="",0,SUMIFS(Journal!$H$6:$H$155,Journal!$D$6:$D$155,A261))</f>
        <v/>
      </c>
      <c r="E261" s="9">
        <f>MAX(C261-D261,0)</f>
        <v/>
      </c>
      <c r="F261" s="9">
        <f>MAX(D261-C261,0)</f>
        <v/>
      </c>
    </row>
    <row r="262">
      <c r="A262">
        <f>IF('Plan comptable'!A262="","",'Plan comptable'!A262)</f>
        <v/>
      </c>
      <c r="B262">
        <f>IF('Plan comptable'!B262="","",'Plan comptable'!B262)</f>
        <v/>
      </c>
      <c r="C262" s="9">
        <f>IF(A262="",0,SUMIFS(Journal!$G$6:$G$155,Journal!$D$6:$D$155,A262))</f>
        <v/>
      </c>
      <c r="D262" s="9">
        <f>IF(A262="",0,SUMIFS(Journal!$H$6:$H$155,Journal!$D$6:$D$155,A262))</f>
        <v/>
      </c>
      <c r="E262" s="9">
        <f>MAX(C262-D262,0)</f>
        <v/>
      </c>
      <c r="F262" s="9">
        <f>MAX(D262-C262,0)</f>
        <v/>
      </c>
    </row>
    <row r="263">
      <c r="A263">
        <f>IF('Plan comptable'!A263="","",'Plan comptable'!A263)</f>
        <v/>
      </c>
      <c r="B263">
        <f>IF('Plan comptable'!B263="","",'Plan comptable'!B263)</f>
        <v/>
      </c>
      <c r="C263" s="9">
        <f>IF(A263="",0,SUMIFS(Journal!$G$6:$G$155,Journal!$D$6:$D$155,A263))</f>
        <v/>
      </c>
      <c r="D263" s="9">
        <f>IF(A263="",0,SUMIFS(Journal!$H$6:$H$155,Journal!$D$6:$D$155,A263))</f>
        <v/>
      </c>
      <c r="E263" s="9">
        <f>MAX(C263-D263,0)</f>
        <v/>
      </c>
      <c r="F263" s="9">
        <f>MAX(D263-C263,0)</f>
        <v/>
      </c>
    </row>
    <row r="264">
      <c r="A264">
        <f>IF('Plan comptable'!A264="","",'Plan comptable'!A264)</f>
        <v/>
      </c>
      <c r="B264">
        <f>IF('Plan comptable'!B264="","",'Plan comptable'!B264)</f>
        <v/>
      </c>
      <c r="C264" s="9">
        <f>IF(A264="",0,SUMIFS(Journal!$G$6:$G$155,Journal!$D$6:$D$155,A264))</f>
        <v/>
      </c>
      <c r="D264" s="9">
        <f>IF(A264="",0,SUMIFS(Journal!$H$6:$H$155,Journal!$D$6:$D$155,A264))</f>
        <v/>
      </c>
      <c r="E264" s="9">
        <f>MAX(C264-D264,0)</f>
        <v/>
      </c>
      <c r="F264" s="9">
        <f>MAX(D264-C264,0)</f>
        <v/>
      </c>
    </row>
    <row r="265">
      <c r="A265">
        <f>IF('Plan comptable'!A265="","",'Plan comptable'!A265)</f>
        <v/>
      </c>
      <c r="B265">
        <f>IF('Plan comptable'!B265="","",'Plan comptable'!B265)</f>
        <v/>
      </c>
      <c r="C265" s="9">
        <f>IF(A265="",0,SUMIFS(Journal!$G$6:$G$155,Journal!$D$6:$D$155,A265))</f>
        <v/>
      </c>
      <c r="D265" s="9">
        <f>IF(A265="",0,SUMIFS(Journal!$H$6:$H$155,Journal!$D$6:$D$155,A265))</f>
        <v/>
      </c>
      <c r="E265" s="9">
        <f>MAX(C265-D265,0)</f>
        <v/>
      </c>
      <c r="F265" s="9">
        <f>MAX(D265-C265,0)</f>
        <v/>
      </c>
    </row>
    <row r="266">
      <c r="A266">
        <f>IF('Plan comptable'!A266="","",'Plan comptable'!A266)</f>
        <v/>
      </c>
      <c r="B266">
        <f>IF('Plan comptable'!B266="","",'Plan comptable'!B266)</f>
        <v/>
      </c>
      <c r="C266" s="9">
        <f>IF(A266="",0,SUMIFS(Journal!$G$6:$G$155,Journal!$D$6:$D$155,A266))</f>
        <v/>
      </c>
      <c r="D266" s="9">
        <f>IF(A266="",0,SUMIFS(Journal!$H$6:$H$155,Journal!$D$6:$D$155,A266))</f>
        <v/>
      </c>
      <c r="E266" s="9">
        <f>MAX(C266-D266,0)</f>
        <v/>
      </c>
      <c r="F266" s="9">
        <f>MAX(D266-C266,0)</f>
        <v/>
      </c>
    </row>
    <row r="267">
      <c r="A267">
        <f>IF('Plan comptable'!A267="","",'Plan comptable'!A267)</f>
        <v/>
      </c>
      <c r="B267">
        <f>IF('Plan comptable'!B267="","",'Plan comptable'!B267)</f>
        <v/>
      </c>
      <c r="C267" s="9">
        <f>IF(A267="",0,SUMIFS(Journal!$G$6:$G$155,Journal!$D$6:$D$155,A267))</f>
        <v/>
      </c>
      <c r="D267" s="9">
        <f>IF(A267="",0,SUMIFS(Journal!$H$6:$H$155,Journal!$D$6:$D$155,A267))</f>
        <v/>
      </c>
      <c r="E267" s="9">
        <f>MAX(C267-D267,0)</f>
        <v/>
      </c>
      <c r="F267" s="9">
        <f>MAX(D267-C267,0)</f>
        <v/>
      </c>
    </row>
    <row r="268">
      <c r="A268">
        <f>IF('Plan comptable'!A268="","",'Plan comptable'!A268)</f>
        <v/>
      </c>
      <c r="B268">
        <f>IF('Plan comptable'!B268="","",'Plan comptable'!B268)</f>
        <v/>
      </c>
      <c r="C268" s="9">
        <f>IF(A268="",0,SUMIFS(Journal!$G$6:$G$155,Journal!$D$6:$D$155,A268))</f>
        <v/>
      </c>
      <c r="D268" s="9">
        <f>IF(A268="",0,SUMIFS(Journal!$H$6:$H$155,Journal!$D$6:$D$155,A268))</f>
        <v/>
      </c>
      <c r="E268" s="9">
        <f>MAX(C268-D268,0)</f>
        <v/>
      </c>
      <c r="F268" s="9">
        <f>MAX(D268-C268,0)</f>
        <v/>
      </c>
    </row>
    <row r="269">
      <c r="A269">
        <f>IF('Plan comptable'!A269="","",'Plan comptable'!A269)</f>
        <v/>
      </c>
      <c r="B269">
        <f>IF('Plan comptable'!B269="","",'Plan comptable'!B269)</f>
        <v/>
      </c>
      <c r="C269" s="9">
        <f>IF(A269="",0,SUMIFS(Journal!$G$6:$G$155,Journal!$D$6:$D$155,A269))</f>
        <v/>
      </c>
      <c r="D269" s="9">
        <f>IF(A269="",0,SUMIFS(Journal!$H$6:$H$155,Journal!$D$6:$D$155,A269))</f>
        <v/>
      </c>
      <c r="E269" s="9">
        <f>MAX(C269-D269,0)</f>
        <v/>
      </c>
      <c r="F269" s="9">
        <f>MAX(D269-C269,0)</f>
        <v/>
      </c>
    </row>
    <row r="270">
      <c r="A270">
        <f>IF('Plan comptable'!A270="","",'Plan comptable'!A270)</f>
        <v/>
      </c>
      <c r="B270">
        <f>IF('Plan comptable'!B270="","",'Plan comptable'!B270)</f>
        <v/>
      </c>
      <c r="C270" s="9">
        <f>IF(A270="",0,SUMIFS(Journal!$G$6:$G$155,Journal!$D$6:$D$155,A270))</f>
        <v/>
      </c>
      <c r="D270" s="9">
        <f>IF(A270="",0,SUMIFS(Journal!$H$6:$H$155,Journal!$D$6:$D$155,A270))</f>
        <v/>
      </c>
      <c r="E270" s="9">
        <f>MAX(C270-D270,0)</f>
        <v/>
      </c>
      <c r="F270" s="9">
        <f>MAX(D270-C270,0)</f>
        <v/>
      </c>
    </row>
    <row r="271">
      <c r="A271">
        <f>IF('Plan comptable'!A271="","",'Plan comptable'!A271)</f>
        <v/>
      </c>
      <c r="B271">
        <f>IF('Plan comptable'!B271="","",'Plan comptable'!B271)</f>
        <v/>
      </c>
      <c r="C271" s="9">
        <f>IF(A271="",0,SUMIFS(Journal!$G$6:$G$155,Journal!$D$6:$D$155,A271))</f>
        <v/>
      </c>
      <c r="D271" s="9">
        <f>IF(A271="",0,SUMIFS(Journal!$H$6:$H$155,Journal!$D$6:$D$155,A271))</f>
        <v/>
      </c>
      <c r="E271" s="9">
        <f>MAX(C271-D271,0)</f>
        <v/>
      </c>
      <c r="F271" s="9">
        <f>MAX(D271-C271,0)</f>
        <v/>
      </c>
    </row>
    <row r="272">
      <c r="A272">
        <f>IF('Plan comptable'!A272="","",'Plan comptable'!A272)</f>
        <v/>
      </c>
      <c r="B272">
        <f>IF('Plan comptable'!B272="","",'Plan comptable'!B272)</f>
        <v/>
      </c>
      <c r="C272" s="9">
        <f>IF(A272="",0,SUMIFS(Journal!$G$6:$G$155,Journal!$D$6:$D$155,A272))</f>
        <v/>
      </c>
      <c r="D272" s="9">
        <f>IF(A272="",0,SUMIFS(Journal!$H$6:$H$155,Journal!$D$6:$D$155,A272))</f>
        <v/>
      </c>
      <c r="E272" s="9">
        <f>MAX(C272-D272,0)</f>
        <v/>
      </c>
      <c r="F272" s="9">
        <f>MAX(D272-C272,0)</f>
        <v/>
      </c>
    </row>
    <row r="273">
      <c r="A273">
        <f>IF('Plan comptable'!A273="","",'Plan comptable'!A273)</f>
        <v/>
      </c>
      <c r="B273">
        <f>IF('Plan comptable'!B273="","",'Plan comptable'!B273)</f>
        <v/>
      </c>
      <c r="C273" s="9">
        <f>IF(A273="",0,SUMIFS(Journal!$G$6:$G$155,Journal!$D$6:$D$155,A273))</f>
        <v/>
      </c>
      <c r="D273" s="9">
        <f>IF(A273="",0,SUMIFS(Journal!$H$6:$H$155,Journal!$D$6:$D$155,A273))</f>
        <v/>
      </c>
      <c r="E273" s="9">
        <f>MAX(C273-D273,0)</f>
        <v/>
      </c>
      <c r="F273" s="9">
        <f>MAX(D273-C273,0)</f>
        <v/>
      </c>
    </row>
    <row r="274">
      <c r="A274">
        <f>IF('Plan comptable'!A274="","",'Plan comptable'!A274)</f>
        <v/>
      </c>
      <c r="B274">
        <f>IF('Plan comptable'!B274="","",'Plan comptable'!B274)</f>
        <v/>
      </c>
      <c r="C274" s="9">
        <f>IF(A274="",0,SUMIFS(Journal!$G$6:$G$155,Journal!$D$6:$D$155,A274))</f>
        <v/>
      </c>
      <c r="D274" s="9">
        <f>IF(A274="",0,SUMIFS(Journal!$H$6:$H$155,Journal!$D$6:$D$155,A274))</f>
        <v/>
      </c>
      <c r="E274" s="9">
        <f>MAX(C274-D274,0)</f>
        <v/>
      </c>
      <c r="F274" s="9">
        <f>MAX(D274-C274,0)</f>
        <v/>
      </c>
    </row>
    <row r="275">
      <c r="A275">
        <f>IF('Plan comptable'!A275="","",'Plan comptable'!A275)</f>
        <v/>
      </c>
      <c r="B275">
        <f>IF('Plan comptable'!B275="","",'Plan comptable'!B275)</f>
        <v/>
      </c>
      <c r="C275" s="9">
        <f>IF(A275="",0,SUMIFS(Journal!$G$6:$G$155,Journal!$D$6:$D$155,A275))</f>
        <v/>
      </c>
      <c r="D275" s="9">
        <f>IF(A275="",0,SUMIFS(Journal!$H$6:$H$155,Journal!$D$6:$D$155,A275))</f>
        <v/>
      </c>
      <c r="E275" s="9">
        <f>MAX(C275-D275,0)</f>
        <v/>
      </c>
      <c r="F275" s="9">
        <f>MAX(D275-C275,0)</f>
        <v/>
      </c>
    </row>
    <row r="276">
      <c r="A276">
        <f>IF('Plan comptable'!A276="","",'Plan comptable'!A276)</f>
        <v/>
      </c>
      <c r="B276">
        <f>IF('Plan comptable'!B276="","",'Plan comptable'!B276)</f>
        <v/>
      </c>
      <c r="C276" s="9">
        <f>IF(A276="",0,SUMIFS(Journal!$G$6:$G$155,Journal!$D$6:$D$155,A276))</f>
        <v/>
      </c>
      <c r="D276" s="9">
        <f>IF(A276="",0,SUMIFS(Journal!$H$6:$H$155,Journal!$D$6:$D$155,A276))</f>
        <v/>
      </c>
      <c r="E276" s="9">
        <f>MAX(C276-D276,0)</f>
        <v/>
      </c>
      <c r="F276" s="9">
        <f>MAX(D276-C276,0)</f>
        <v/>
      </c>
    </row>
    <row r="277">
      <c r="A277">
        <f>IF('Plan comptable'!A277="","",'Plan comptable'!A277)</f>
        <v/>
      </c>
      <c r="B277">
        <f>IF('Plan comptable'!B277="","",'Plan comptable'!B277)</f>
        <v/>
      </c>
      <c r="C277" s="9">
        <f>IF(A277="",0,SUMIFS(Journal!$G$6:$G$155,Journal!$D$6:$D$155,A277))</f>
        <v/>
      </c>
      <c r="D277" s="9">
        <f>IF(A277="",0,SUMIFS(Journal!$H$6:$H$155,Journal!$D$6:$D$155,A277))</f>
        <v/>
      </c>
      <c r="E277" s="9">
        <f>MAX(C277-D277,0)</f>
        <v/>
      </c>
      <c r="F277" s="9">
        <f>MAX(D277-C277,0)</f>
        <v/>
      </c>
    </row>
    <row r="278">
      <c r="A278">
        <f>IF('Plan comptable'!A278="","",'Plan comptable'!A278)</f>
        <v/>
      </c>
      <c r="B278">
        <f>IF('Plan comptable'!B278="","",'Plan comptable'!B278)</f>
        <v/>
      </c>
      <c r="C278" s="9">
        <f>IF(A278="",0,SUMIFS(Journal!$G$6:$G$155,Journal!$D$6:$D$155,A278))</f>
        <v/>
      </c>
      <c r="D278" s="9">
        <f>IF(A278="",0,SUMIFS(Journal!$H$6:$H$155,Journal!$D$6:$D$155,A278))</f>
        <v/>
      </c>
      <c r="E278" s="9">
        <f>MAX(C278-D278,0)</f>
        <v/>
      </c>
      <c r="F278" s="9">
        <f>MAX(D278-C278,0)</f>
        <v/>
      </c>
    </row>
    <row r="279">
      <c r="A279">
        <f>IF('Plan comptable'!A279="","",'Plan comptable'!A279)</f>
        <v/>
      </c>
      <c r="B279">
        <f>IF('Plan comptable'!B279="","",'Plan comptable'!B279)</f>
        <v/>
      </c>
      <c r="C279" s="9">
        <f>IF(A279="",0,SUMIFS(Journal!$G$6:$G$155,Journal!$D$6:$D$155,A279))</f>
        <v/>
      </c>
      <c r="D279" s="9">
        <f>IF(A279="",0,SUMIFS(Journal!$H$6:$H$155,Journal!$D$6:$D$155,A279))</f>
        <v/>
      </c>
      <c r="E279" s="9">
        <f>MAX(C279-D279,0)</f>
        <v/>
      </c>
      <c r="F279" s="9">
        <f>MAX(D279-C279,0)</f>
        <v/>
      </c>
    </row>
    <row r="280">
      <c r="A280">
        <f>IF('Plan comptable'!A280="","",'Plan comptable'!A280)</f>
        <v/>
      </c>
      <c r="B280">
        <f>IF('Plan comptable'!B280="","",'Plan comptable'!B280)</f>
        <v/>
      </c>
      <c r="C280" s="9">
        <f>IF(A280="",0,SUMIFS(Journal!$G$6:$G$155,Journal!$D$6:$D$155,A280))</f>
        <v/>
      </c>
      <c r="D280" s="9">
        <f>IF(A280="",0,SUMIFS(Journal!$H$6:$H$155,Journal!$D$6:$D$155,A280))</f>
        <v/>
      </c>
      <c r="E280" s="9">
        <f>MAX(C280-D280,0)</f>
        <v/>
      </c>
      <c r="F280" s="9">
        <f>MAX(D280-C280,0)</f>
        <v/>
      </c>
    </row>
    <row r="281">
      <c r="A281">
        <f>IF('Plan comptable'!A281="","",'Plan comptable'!A281)</f>
        <v/>
      </c>
      <c r="B281">
        <f>IF('Plan comptable'!B281="","",'Plan comptable'!B281)</f>
        <v/>
      </c>
      <c r="C281" s="9">
        <f>IF(A281="",0,SUMIFS(Journal!$G$6:$G$155,Journal!$D$6:$D$155,A281))</f>
        <v/>
      </c>
      <c r="D281" s="9">
        <f>IF(A281="",0,SUMIFS(Journal!$H$6:$H$155,Journal!$D$6:$D$155,A281))</f>
        <v/>
      </c>
      <c r="E281" s="9">
        <f>MAX(C281-D281,0)</f>
        <v/>
      </c>
      <c r="F281" s="9">
        <f>MAX(D281-C281,0)</f>
        <v/>
      </c>
    </row>
    <row r="282">
      <c r="A282">
        <f>IF('Plan comptable'!A282="","",'Plan comptable'!A282)</f>
        <v/>
      </c>
      <c r="B282">
        <f>IF('Plan comptable'!B282="","",'Plan comptable'!B282)</f>
        <v/>
      </c>
      <c r="C282" s="9">
        <f>IF(A282="",0,SUMIFS(Journal!$G$6:$G$155,Journal!$D$6:$D$155,A282))</f>
        <v/>
      </c>
      <c r="D282" s="9">
        <f>IF(A282="",0,SUMIFS(Journal!$H$6:$H$155,Journal!$D$6:$D$155,A282))</f>
        <v/>
      </c>
      <c r="E282" s="9">
        <f>MAX(C282-D282,0)</f>
        <v/>
      </c>
      <c r="F282" s="9">
        <f>MAX(D282-C282,0)</f>
        <v/>
      </c>
    </row>
    <row r="283">
      <c r="A283">
        <f>IF('Plan comptable'!A283="","",'Plan comptable'!A283)</f>
        <v/>
      </c>
      <c r="B283">
        <f>IF('Plan comptable'!B283="","",'Plan comptable'!B283)</f>
        <v/>
      </c>
      <c r="C283" s="9">
        <f>IF(A283="",0,SUMIFS(Journal!$G$6:$G$155,Journal!$D$6:$D$155,A283))</f>
        <v/>
      </c>
      <c r="D283" s="9">
        <f>IF(A283="",0,SUMIFS(Journal!$H$6:$H$155,Journal!$D$6:$D$155,A283))</f>
        <v/>
      </c>
      <c r="E283" s="9">
        <f>MAX(C283-D283,0)</f>
        <v/>
      </c>
      <c r="F283" s="9">
        <f>MAX(D283-C283,0)</f>
        <v/>
      </c>
    </row>
    <row r="284">
      <c r="A284">
        <f>IF('Plan comptable'!A284="","",'Plan comptable'!A284)</f>
        <v/>
      </c>
      <c r="B284">
        <f>IF('Plan comptable'!B284="","",'Plan comptable'!B284)</f>
        <v/>
      </c>
      <c r="C284" s="9">
        <f>IF(A284="",0,SUMIFS(Journal!$G$6:$G$155,Journal!$D$6:$D$155,A284))</f>
        <v/>
      </c>
      <c r="D284" s="9">
        <f>IF(A284="",0,SUMIFS(Journal!$H$6:$H$155,Journal!$D$6:$D$155,A284))</f>
        <v/>
      </c>
      <c r="E284" s="9">
        <f>MAX(C284-D284,0)</f>
        <v/>
      </c>
      <c r="F284" s="9">
        <f>MAX(D284-C284,0)</f>
        <v/>
      </c>
    </row>
    <row r="285">
      <c r="A285">
        <f>IF('Plan comptable'!A285="","",'Plan comptable'!A285)</f>
        <v/>
      </c>
      <c r="B285">
        <f>IF('Plan comptable'!B285="","",'Plan comptable'!B285)</f>
        <v/>
      </c>
      <c r="C285" s="9">
        <f>IF(A285="",0,SUMIFS(Journal!$G$6:$G$155,Journal!$D$6:$D$155,A285))</f>
        <v/>
      </c>
      <c r="D285" s="9">
        <f>IF(A285="",0,SUMIFS(Journal!$H$6:$H$155,Journal!$D$6:$D$155,A285))</f>
        <v/>
      </c>
      <c r="E285" s="9">
        <f>MAX(C285-D285,0)</f>
        <v/>
      </c>
      <c r="F285" s="9">
        <f>MAX(D285-C285,0)</f>
        <v/>
      </c>
    </row>
    <row r="286">
      <c r="A286">
        <f>IF('Plan comptable'!A286="","",'Plan comptable'!A286)</f>
        <v/>
      </c>
      <c r="B286">
        <f>IF('Plan comptable'!B286="","",'Plan comptable'!B286)</f>
        <v/>
      </c>
      <c r="C286" s="9">
        <f>IF(A286="",0,SUMIFS(Journal!$G$6:$G$155,Journal!$D$6:$D$155,A286))</f>
        <v/>
      </c>
      <c r="D286" s="9">
        <f>IF(A286="",0,SUMIFS(Journal!$H$6:$H$155,Journal!$D$6:$D$155,A286))</f>
        <v/>
      </c>
      <c r="E286" s="9">
        <f>MAX(C286-D286,0)</f>
        <v/>
      </c>
      <c r="F286" s="9">
        <f>MAX(D286-C286,0)</f>
        <v/>
      </c>
    </row>
    <row r="287">
      <c r="A287">
        <f>IF('Plan comptable'!A287="","",'Plan comptable'!A287)</f>
        <v/>
      </c>
      <c r="B287">
        <f>IF('Plan comptable'!B287="","",'Plan comptable'!B287)</f>
        <v/>
      </c>
      <c r="C287" s="9">
        <f>IF(A287="",0,SUMIFS(Journal!$G$6:$G$155,Journal!$D$6:$D$155,A287))</f>
        <v/>
      </c>
      <c r="D287" s="9">
        <f>IF(A287="",0,SUMIFS(Journal!$H$6:$H$155,Journal!$D$6:$D$155,A287))</f>
        <v/>
      </c>
      <c r="E287" s="9">
        <f>MAX(C287-D287,0)</f>
        <v/>
      </c>
      <c r="F287" s="9">
        <f>MAX(D287-C287,0)</f>
        <v/>
      </c>
    </row>
    <row r="288">
      <c r="A288">
        <f>IF('Plan comptable'!A288="","",'Plan comptable'!A288)</f>
        <v/>
      </c>
      <c r="B288">
        <f>IF('Plan comptable'!B288="","",'Plan comptable'!B288)</f>
        <v/>
      </c>
      <c r="C288" s="9">
        <f>IF(A288="",0,SUMIFS(Journal!$G$6:$G$155,Journal!$D$6:$D$155,A288))</f>
        <v/>
      </c>
      <c r="D288" s="9">
        <f>IF(A288="",0,SUMIFS(Journal!$H$6:$H$155,Journal!$D$6:$D$155,A288))</f>
        <v/>
      </c>
      <c r="E288" s="9">
        <f>MAX(C288-D288,0)</f>
        <v/>
      </c>
      <c r="F288" s="9">
        <f>MAX(D288-C288,0)</f>
        <v/>
      </c>
    </row>
    <row r="289">
      <c r="A289">
        <f>IF('Plan comptable'!A289="","",'Plan comptable'!A289)</f>
        <v/>
      </c>
      <c r="B289">
        <f>IF('Plan comptable'!B289="","",'Plan comptable'!B289)</f>
        <v/>
      </c>
      <c r="C289" s="9">
        <f>IF(A289="",0,SUMIFS(Journal!$G$6:$G$155,Journal!$D$6:$D$155,A289))</f>
        <v/>
      </c>
      <c r="D289" s="9">
        <f>IF(A289="",0,SUMIFS(Journal!$H$6:$H$155,Journal!$D$6:$D$155,A289))</f>
        <v/>
      </c>
      <c r="E289" s="9">
        <f>MAX(C289-D289,0)</f>
        <v/>
      </c>
      <c r="F289" s="9">
        <f>MAX(D289-C289,0)</f>
        <v/>
      </c>
    </row>
    <row r="290">
      <c r="A290">
        <f>IF('Plan comptable'!A290="","",'Plan comptable'!A290)</f>
        <v/>
      </c>
      <c r="B290">
        <f>IF('Plan comptable'!B290="","",'Plan comptable'!B290)</f>
        <v/>
      </c>
      <c r="C290" s="9">
        <f>IF(A290="",0,SUMIFS(Journal!$G$6:$G$155,Journal!$D$6:$D$155,A290))</f>
        <v/>
      </c>
      <c r="D290" s="9">
        <f>IF(A290="",0,SUMIFS(Journal!$H$6:$H$155,Journal!$D$6:$D$155,A290))</f>
        <v/>
      </c>
      <c r="E290" s="9">
        <f>MAX(C290-D290,0)</f>
        <v/>
      </c>
      <c r="F290" s="9">
        <f>MAX(D290-C290,0)</f>
        <v/>
      </c>
    </row>
    <row r="291">
      <c r="A291">
        <f>IF('Plan comptable'!A291="","",'Plan comptable'!A291)</f>
        <v/>
      </c>
      <c r="B291">
        <f>IF('Plan comptable'!B291="","",'Plan comptable'!B291)</f>
        <v/>
      </c>
      <c r="C291" s="9">
        <f>IF(A291="",0,SUMIFS(Journal!$G$6:$G$155,Journal!$D$6:$D$155,A291))</f>
        <v/>
      </c>
      <c r="D291" s="9">
        <f>IF(A291="",0,SUMIFS(Journal!$H$6:$H$155,Journal!$D$6:$D$155,A291))</f>
        <v/>
      </c>
      <c r="E291" s="9">
        <f>MAX(C291-D291,0)</f>
        <v/>
      </c>
      <c r="F291" s="9">
        <f>MAX(D291-C291,0)</f>
        <v/>
      </c>
    </row>
    <row r="292">
      <c r="A292">
        <f>IF('Plan comptable'!A292="","",'Plan comptable'!A292)</f>
        <v/>
      </c>
      <c r="B292">
        <f>IF('Plan comptable'!B292="","",'Plan comptable'!B292)</f>
        <v/>
      </c>
      <c r="C292" s="9">
        <f>IF(A292="",0,SUMIFS(Journal!$G$6:$G$155,Journal!$D$6:$D$155,A292))</f>
        <v/>
      </c>
      <c r="D292" s="9">
        <f>IF(A292="",0,SUMIFS(Journal!$H$6:$H$155,Journal!$D$6:$D$155,A292))</f>
        <v/>
      </c>
      <c r="E292" s="9">
        <f>MAX(C292-D292,0)</f>
        <v/>
      </c>
      <c r="F292" s="9">
        <f>MAX(D292-C292,0)</f>
        <v/>
      </c>
    </row>
    <row r="293">
      <c r="A293">
        <f>IF('Plan comptable'!A293="","",'Plan comptable'!A293)</f>
        <v/>
      </c>
      <c r="B293">
        <f>IF('Plan comptable'!B293="","",'Plan comptable'!B293)</f>
        <v/>
      </c>
      <c r="C293" s="9">
        <f>IF(A293="",0,SUMIFS(Journal!$G$6:$G$155,Journal!$D$6:$D$155,A293))</f>
        <v/>
      </c>
      <c r="D293" s="9">
        <f>IF(A293="",0,SUMIFS(Journal!$H$6:$H$155,Journal!$D$6:$D$155,A293))</f>
        <v/>
      </c>
      <c r="E293" s="9">
        <f>MAX(C293-D293,0)</f>
        <v/>
      </c>
      <c r="F293" s="9">
        <f>MAX(D293-C293,0)</f>
        <v/>
      </c>
    </row>
    <row r="294">
      <c r="A294">
        <f>IF('Plan comptable'!A294="","",'Plan comptable'!A294)</f>
        <v/>
      </c>
      <c r="B294">
        <f>IF('Plan comptable'!B294="","",'Plan comptable'!B294)</f>
        <v/>
      </c>
      <c r="C294" s="9">
        <f>IF(A294="",0,SUMIFS(Journal!$G$6:$G$155,Journal!$D$6:$D$155,A294))</f>
        <v/>
      </c>
      <c r="D294" s="9">
        <f>IF(A294="",0,SUMIFS(Journal!$H$6:$H$155,Journal!$D$6:$D$155,A294))</f>
        <v/>
      </c>
      <c r="E294" s="9">
        <f>MAX(C294-D294,0)</f>
        <v/>
      </c>
      <c r="F294" s="9">
        <f>MAX(D294-C294,0)</f>
        <v/>
      </c>
    </row>
    <row r="295">
      <c r="A295">
        <f>IF('Plan comptable'!A295="","",'Plan comptable'!A295)</f>
        <v/>
      </c>
      <c r="B295">
        <f>IF('Plan comptable'!B295="","",'Plan comptable'!B295)</f>
        <v/>
      </c>
      <c r="C295" s="9">
        <f>IF(A295="",0,SUMIFS(Journal!$G$6:$G$155,Journal!$D$6:$D$155,A295))</f>
        <v/>
      </c>
      <c r="D295" s="9">
        <f>IF(A295="",0,SUMIFS(Journal!$H$6:$H$155,Journal!$D$6:$D$155,A295))</f>
        <v/>
      </c>
      <c r="E295" s="9">
        <f>MAX(C295-D295,0)</f>
        <v/>
      </c>
      <c r="F295" s="9">
        <f>MAX(D295-C295,0)</f>
        <v/>
      </c>
    </row>
    <row r="296">
      <c r="A296">
        <f>IF('Plan comptable'!A296="","",'Plan comptable'!A296)</f>
        <v/>
      </c>
      <c r="B296">
        <f>IF('Plan comptable'!B296="","",'Plan comptable'!B296)</f>
        <v/>
      </c>
      <c r="C296" s="9">
        <f>IF(A296="",0,SUMIFS(Journal!$G$6:$G$155,Journal!$D$6:$D$155,A296))</f>
        <v/>
      </c>
      <c r="D296" s="9">
        <f>IF(A296="",0,SUMIFS(Journal!$H$6:$H$155,Journal!$D$6:$D$155,A296))</f>
        <v/>
      </c>
      <c r="E296" s="9">
        <f>MAX(C296-D296,0)</f>
        <v/>
      </c>
      <c r="F296" s="9">
        <f>MAX(D296-C296,0)</f>
        <v/>
      </c>
    </row>
    <row r="297">
      <c r="A297">
        <f>IF('Plan comptable'!A297="","",'Plan comptable'!A297)</f>
        <v/>
      </c>
      <c r="B297">
        <f>IF('Plan comptable'!B297="","",'Plan comptable'!B297)</f>
        <v/>
      </c>
      <c r="C297" s="9">
        <f>IF(A297="",0,SUMIFS(Journal!$G$6:$G$155,Journal!$D$6:$D$155,A297))</f>
        <v/>
      </c>
      <c r="D297" s="9">
        <f>IF(A297="",0,SUMIFS(Journal!$H$6:$H$155,Journal!$D$6:$D$155,A297))</f>
        <v/>
      </c>
      <c r="E297" s="9">
        <f>MAX(C297-D297,0)</f>
        <v/>
      </c>
      <c r="F297" s="9">
        <f>MAX(D297-C297,0)</f>
        <v/>
      </c>
    </row>
    <row r="298">
      <c r="A298">
        <f>IF('Plan comptable'!A298="","",'Plan comptable'!A298)</f>
        <v/>
      </c>
      <c r="B298">
        <f>IF('Plan comptable'!B298="","",'Plan comptable'!B298)</f>
        <v/>
      </c>
      <c r="C298" s="9">
        <f>IF(A298="",0,SUMIFS(Journal!$G$6:$G$155,Journal!$D$6:$D$155,A298))</f>
        <v/>
      </c>
      <c r="D298" s="9">
        <f>IF(A298="",0,SUMIFS(Journal!$H$6:$H$155,Journal!$D$6:$D$155,A298))</f>
        <v/>
      </c>
      <c r="E298" s="9">
        <f>MAX(C298-D298,0)</f>
        <v/>
      </c>
      <c r="F298" s="9">
        <f>MAX(D298-C298,0)</f>
        <v/>
      </c>
    </row>
    <row r="299">
      <c r="A299">
        <f>IF('Plan comptable'!A299="","",'Plan comptable'!A299)</f>
        <v/>
      </c>
      <c r="B299">
        <f>IF('Plan comptable'!B299="","",'Plan comptable'!B299)</f>
        <v/>
      </c>
      <c r="C299" s="9">
        <f>IF(A299="",0,SUMIFS(Journal!$G$6:$G$155,Journal!$D$6:$D$155,A299))</f>
        <v/>
      </c>
      <c r="D299" s="9">
        <f>IF(A299="",0,SUMIFS(Journal!$H$6:$H$155,Journal!$D$6:$D$155,A299))</f>
        <v/>
      </c>
      <c r="E299" s="9">
        <f>MAX(C299-D299,0)</f>
        <v/>
      </c>
      <c r="F299" s="9">
        <f>MAX(D299-C299,0)</f>
        <v/>
      </c>
    </row>
    <row r="300">
      <c r="A300">
        <f>IF('Plan comptable'!A300="","",'Plan comptable'!A300)</f>
        <v/>
      </c>
      <c r="B300">
        <f>IF('Plan comptable'!B300="","",'Plan comptable'!B300)</f>
        <v/>
      </c>
      <c r="C300" s="9">
        <f>IF(A300="",0,SUMIFS(Journal!$G$6:$G$155,Journal!$D$6:$D$155,A300))</f>
        <v/>
      </c>
      <c r="D300" s="9">
        <f>IF(A300="",0,SUMIFS(Journal!$H$6:$H$155,Journal!$D$6:$D$155,A300))</f>
        <v/>
      </c>
      <c r="E300" s="9">
        <f>MAX(C300-D300,0)</f>
        <v/>
      </c>
      <c r="F300" s="9">
        <f>MAX(D300-C300,0)</f>
        <v/>
      </c>
    </row>
    <row r="301">
      <c r="A301">
        <f>IF('Plan comptable'!A301="","",'Plan comptable'!A301)</f>
        <v/>
      </c>
      <c r="B301">
        <f>IF('Plan comptable'!B301="","",'Plan comptable'!B301)</f>
        <v/>
      </c>
      <c r="C301" s="9">
        <f>IF(A301="",0,SUMIFS(Journal!$G$6:$G$155,Journal!$D$6:$D$155,A301))</f>
        <v/>
      </c>
      <c r="D301" s="9">
        <f>IF(A301="",0,SUMIFS(Journal!$H$6:$H$155,Journal!$D$6:$D$155,A301))</f>
        <v/>
      </c>
      <c r="E301" s="9">
        <f>MAX(C301-D301,0)</f>
        <v/>
      </c>
      <c r="F301" s="9">
        <f>MAX(D301-C301,0)</f>
        <v/>
      </c>
    </row>
    <row r="302">
      <c r="A302">
        <f>IF('Plan comptable'!A302="","",'Plan comptable'!A302)</f>
        <v/>
      </c>
      <c r="B302">
        <f>IF('Plan comptable'!B302="","",'Plan comptable'!B302)</f>
        <v/>
      </c>
      <c r="C302" s="9">
        <f>IF(A302="",0,SUMIFS(Journal!$G$6:$G$155,Journal!$D$6:$D$155,A302))</f>
        <v/>
      </c>
      <c r="D302" s="9">
        <f>IF(A302="",0,SUMIFS(Journal!$H$6:$H$155,Journal!$D$6:$D$155,A302))</f>
        <v/>
      </c>
      <c r="E302" s="9">
        <f>MAX(C302-D302,0)</f>
        <v/>
      </c>
      <c r="F302" s="9">
        <f>MAX(D302-C302,0)</f>
        <v/>
      </c>
    </row>
    <row r="303">
      <c r="A303">
        <f>IF('Plan comptable'!A303="","",'Plan comptable'!A303)</f>
        <v/>
      </c>
      <c r="B303">
        <f>IF('Plan comptable'!B303="","",'Plan comptable'!B303)</f>
        <v/>
      </c>
      <c r="C303" s="9">
        <f>IF(A303="",0,SUMIFS(Journal!$G$6:$G$155,Journal!$D$6:$D$155,A303))</f>
        <v/>
      </c>
      <c r="D303" s="9">
        <f>IF(A303="",0,SUMIFS(Journal!$H$6:$H$155,Journal!$D$6:$D$155,A303))</f>
        <v/>
      </c>
      <c r="E303" s="9">
        <f>MAX(C303-D303,0)</f>
        <v/>
      </c>
      <c r="F303" s="9">
        <f>MAX(D303-C303,0)</f>
        <v/>
      </c>
    </row>
    <row r="304">
      <c r="A304">
        <f>IF('Plan comptable'!A304="","",'Plan comptable'!A304)</f>
        <v/>
      </c>
      <c r="B304">
        <f>IF('Plan comptable'!B304="","",'Plan comptable'!B304)</f>
        <v/>
      </c>
      <c r="C304" s="9">
        <f>IF(A304="",0,SUMIFS(Journal!$G$6:$G$155,Journal!$D$6:$D$155,A304))</f>
        <v/>
      </c>
      <c r="D304" s="9">
        <f>IF(A304="",0,SUMIFS(Journal!$H$6:$H$155,Journal!$D$6:$D$155,A304))</f>
        <v/>
      </c>
      <c r="E304" s="9">
        <f>MAX(C304-D304,0)</f>
        <v/>
      </c>
      <c r="F304" s="9">
        <f>MAX(D304-C304,0)</f>
        <v/>
      </c>
    </row>
    <row r="305">
      <c r="A305">
        <f>IF('Plan comptable'!A305="","",'Plan comptable'!A305)</f>
        <v/>
      </c>
      <c r="B305">
        <f>IF('Plan comptable'!B305="","",'Plan comptable'!B305)</f>
        <v/>
      </c>
      <c r="C305" s="9">
        <f>IF(A305="",0,SUMIFS(Journal!$G$6:$G$155,Journal!$D$6:$D$155,A305))</f>
        <v/>
      </c>
      <c r="D305" s="9">
        <f>IF(A305="",0,SUMIFS(Journal!$H$6:$H$155,Journal!$D$6:$D$155,A305))</f>
        <v/>
      </c>
      <c r="E305" s="9">
        <f>MAX(C305-D305,0)</f>
        <v/>
      </c>
      <c r="F305" s="9">
        <f>MAX(D305-C305,0)</f>
        <v/>
      </c>
    </row>
    <row r="306">
      <c r="A306">
        <f>IF('Plan comptable'!A306="","",'Plan comptable'!A306)</f>
        <v/>
      </c>
      <c r="B306">
        <f>IF('Plan comptable'!B306="","",'Plan comptable'!B306)</f>
        <v/>
      </c>
      <c r="C306" s="9">
        <f>IF(A306="",0,SUMIFS(Journal!$G$6:$G$155,Journal!$D$6:$D$155,A306))</f>
        <v/>
      </c>
      <c r="D306" s="9">
        <f>IF(A306="",0,SUMIFS(Journal!$H$6:$H$155,Journal!$D$6:$D$155,A306))</f>
        <v/>
      </c>
      <c r="E306" s="9">
        <f>MAX(C306-D306,0)</f>
        <v/>
      </c>
      <c r="F306" s="9">
        <f>MAX(D306-C306,0)</f>
        <v/>
      </c>
    </row>
    <row r="307">
      <c r="A307">
        <f>IF('Plan comptable'!A307="","",'Plan comptable'!A307)</f>
        <v/>
      </c>
      <c r="B307">
        <f>IF('Plan comptable'!B307="","",'Plan comptable'!B307)</f>
        <v/>
      </c>
      <c r="C307" s="9">
        <f>IF(A307="",0,SUMIFS(Journal!$G$6:$G$155,Journal!$D$6:$D$155,A307))</f>
        <v/>
      </c>
      <c r="D307" s="9">
        <f>IF(A307="",0,SUMIFS(Journal!$H$6:$H$155,Journal!$D$6:$D$155,A307))</f>
        <v/>
      </c>
      <c r="E307" s="9">
        <f>MAX(C307-D307,0)</f>
        <v/>
      </c>
      <c r="F307" s="9">
        <f>MAX(D307-C307,0)</f>
        <v/>
      </c>
    </row>
    <row r="308">
      <c r="A308">
        <f>IF('Plan comptable'!A308="","",'Plan comptable'!A308)</f>
        <v/>
      </c>
      <c r="B308">
        <f>IF('Plan comptable'!B308="","",'Plan comptable'!B308)</f>
        <v/>
      </c>
      <c r="C308" s="9">
        <f>IF(A308="",0,SUMIFS(Journal!$G$6:$G$155,Journal!$D$6:$D$155,A308))</f>
        <v/>
      </c>
      <c r="D308" s="9">
        <f>IF(A308="",0,SUMIFS(Journal!$H$6:$H$155,Journal!$D$6:$D$155,A308))</f>
        <v/>
      </c>
      <c r="E308" s="9">
        <f>MAX(C308-D308,0)</f>
        <v/>
      </c>
      <c r="F308" s="9">
        <f>MAX(D308-C308,0)</f>
        <v/>
      </c>
    </row>
    <row r="309">
      <c r="A309">
        <f>IF('Plan comptable'!A309="","",'Plan comptable'!A309)</f>
        <v/>
      </c>
      <c r="B309">
        <f>IF('Plan comptable'!B309="","",'Plan comptable'!B309)</f>
        <v/>
      </c>
      <c r="C309" s="9">
        <f>IF(A309="",0,SUMIFS(Journal!$G$6:$G$155,Journal!$D$6:$D$155,A309))</f>
        <v/>
      </c>
      <c r="D309" s="9">
        <f>IF(A309="",0,SUMIFS(Journal!$H$6:$H$155,Journal!$D$6:$D$155,A309))</f>
        <v/>
      </c>
      <c r="E309" s="9">
        <f>MAX(C309-D309,0)</f>
        <v/>
      </c>
      <c r="F309" s="9">
        <f>MAX(D309-C309,0)</f>
        <v/>
      </c>
    </row>
    <row r="310">
      <c r="A310">
        <f>IF('Plan comptable'!A310="","",'Plan comptable'!A310)</f>
        <v/>
      </c>
      <c r="B310">
        <f>IF('Plan comptable'!B310="","",'Plan comptable'!B310)</f>
        <v/>
      </c>
      <c r="C310" s="9">
        <f>IF(A310="",0,SUMIFS(Journal!$G$6:$G$155,Journal!$D$6:$D$155,A310))</f>
        <v/>
      </c>
      <c r="D310" s="9">
        <f>IF(A310="",0,SUMIFS(Journal!$H$6:$H$155,Journal!$D$6:$D$155,A310))</f>
        <v/>
      </c>
      <c r="E310" s="9">
        <f>MAX(C310-D310,0)</f>
        <v/>
      </c>
      <c r="F310" s="9">
        <f>MAX(D310-C310,0)</f>
        <v/>
      </c>
    </row>
    <row r="311">
      <c r="A311">
        <f>IF('Plan comptable'!A311="","",'Plan comptable'!A311)</f>
        <v/>
      </c>
      <c r="B311">
        <f>IF('Plan comptable'!B311="","",'Plan comptable'!B311)</f>
        <v/>
      </c>
      <c r="C311" s="9">
        <f>IF(A311="",0,SUMIFS(Journal!$G$6:$G$155,Journal!$D$6:$D$155,A311))</f>
        <v/>
      </c>
      <c r="D311" s="9">
        <f>IF(A311="",0,SUMIFS(Journal!$H$6:$H$155,Journal!$D$6:$D$155,A311))</f>
        <v/>
      </c>
      <c r="E311" s="9">
        <f>MAX(C311-D311,0)</f>
        <v/>
      </c>
      <c r="F311" s="9">
        <f>MAX(D311-C311,0)</f>
        <v/>
      </c>
    </row>
    <row r="312">
      <c r="A312">
        <f>IF('Plan comptable'!A312="","",'Plan comptable'!A312)</f>
        <v/>
      </c>
      <c r="B312">
        <f>IF('Plan comptable'!B312="","",'Plan comptable'!B312)</f>
        <v/>
      </c>
      <c r="C312" s="9">
        <f>IF(A312="",0,SUMIFS(Journal!$G$6:$G$155,Journal!$D$6:$D$155,A312))</f>
        <v/>
      </c>
      <c r="D312" s="9">
        <f>IF(A312="",0,SUMIFS(Journal!$H$6:$H$155,Journal!$D$6:$D$155,A312))</f>
        <v/>
      </c>
      <c r="E312" s="9">
        <f>MAX(C312-D312,0)</f>
        <v/>
      </c>
      <c r="F312" s="9">
        <f>MAX(D312-C312,0)</f>
        <v/>
      </c>
    </row>
    <row r="313">
      <c r="A313">
        <f>IF('Plan comptable'!A313="","",'Plan comptable'!A313)</f>
        <v/>
      </c>
      <c r="B313">
        <f>IF('Plan comptable'!B313="","",'Plan comptable'!B313)</f>
        <v/>
      </c>
      <c r="C313" s="9">
        <f>IF(A313="",0,SUMIFS(Journal!$G$6:$G$155,Journal!$D$6:$D$155,A313))</f>
        <v/>
      </c>
      <c r="D313" s="9">
        <f>IF(A313="",0,SUMIFS(Journal!$H$6:$H$155,Journal!$D$6:$D$155,A313))</f>
        <v/>
      </c>
      <c r="E313" s="9">
        <f>MAX(C313-D313,0)</f>
        <v/>
      </c>
      <c r="F313" s="9">
        <f>MAX(D313-C313,0)</f>
        <v/>
      </c>
    </row>
    <row r="314">
      <c r="A314">
        <f>IF('Plan comptable'!A314="","",'Plan comptable'!A314)</f>
        <v/>
      </c>
      <c r="B314">
        <f>IF('Plan comptable'!B314="","",'Plan comptable'!B314)</f>
        <v/>
      </c>
      <c r="C314" s="9">
        <f>IF(A314="",0,SUMIFS(Journal!$G$6:$G$155,Journal!$D$6:$D$155,A314))</f>
        <v/>
      </c>
      <c r="D314" s="9">
        <f>IF(A314="",0,SUMIFS(Journal!$H$6:$H$155,Journal!$D$6:$D$155,A314))</f>
        <v/>
      </c>
      <c r="E314" s="9">
        <f>MAX(C314-D314,0)</f>
        <v/>
      </c>
      <c r="F314" s="9">
        <f>MAX(D314-C314,0)</f>
        <v/>
      </c>
    </row>
    <row r="315">
      <c r="A315">
        <f>IF('Plan comptable'!A315="","",'Plan comptable'!A315)</f>
        <v/>
      </c>
      <c r="B315">
        <f>IF('Plan comptable'!B315="","",'Plan comptable'!B315)</f>
        <v/>
      </c>
      <c r="C315" s="9">
        <f>IF(A315="",0,SUMIFS(Journal!$G$6:$G$155,Journal!$D$6:$D$155,A315))</f>
        <v/>
      </c>
      <c r="D315" s="9">
        <f>IF(A315="",0,SUMIFS(Journal!$H$6:$H$155,Journal!$D$6:$D$155,A315))</f>
        <v/>
      </c>
      <c r="E315" s="9">
        <f>MAX(C315-D315,0)</f>
        <v/>
      </c>
      <c r="F315" s="9">
        <f>MAX(D315-C315,0)</f>
        <v/>
      </c>
    </row>
    <row r="316">
      <c r="A316">
        <f>IF('Plan comptable'!A316="","",'Plan comptable'!A316)</f>
        <v/>
      </c>
      <c r="B316">
        <f>IF('Plan comptable'!B316="","",'Plan comptable'!B316)</f>
        <v/>
      </c>
      <c r="C316" s="9">
        <f>IF(A316="",0,SUMIFS(Journal!$G$6:$G$155,Journal!$D$6:$D$155,A316))</f>
        <v/>
      </c>
      <c r="D316" s="9">
        <f>IF(A316="",0,SUMIFS(Journal!$H$6:$H$155,Journal!$D$6:$D$155,A316))</f>
        <v/>
      </c>
      <c r="E316" s="9">
        <f>MAX(C316-D316,0)</f>
        <v/>
      </c>
      <c r="F316" s="9">
        <f>MAX(D316-C316,0)</f>
        <v/>
      </c>
    </row>
    <row r="317">
      <c r="A317">
        <f>IF('Plan comptable'!A317="","",'Plan comptable'!A317)</f>
        <v/>
      </c>
      <c r="B317">
        <f>IF('Plan comptable'!B317="","",'Plan comptable'!B317)</f>
        <v/>
      </c>
      <c r="C317" s="9">
        <f>IF(A317="",0,SUMIFS(Journal!$G$6:$G$155,Journal!$D$6:$D$155,A317))</f>
        <v/>
      </c>
      <c r="D317" s="9">
        <f>IF(A317="",0,SUMIFS(Journal!$H$6:$H$155,Journal!$D$6:$D$155,A317))</f>
        <v/>
      </c>
      <c r="E317" s="9">
        <f>MAX(C317-D317,0)</f>
        <v/>
      </c>
      <c r="F317" s="9">
        <f>MAX(D317-C317,0)</f>
        <v/>
      </c>
    </row>
    <row r="318">
      <c r="A318">
        <f>IF('Plan comptable'!A318="","",'Plan comptable'!A318)</f>
        <v/>
      </c>
      <c r="B318">
        <f>IF('Plan comptable'!B318="","",'Plan comptable'!B318)</f>
        <v/>
      </c>
      <c r="C318" s="9">
        <f>IF(A318="",0,SUMIFS(Journal!$G$6:$G$155,Journal!$D$6:$D$155,A318))</f>
        <v/>
      </c>
      <c r="D318" s="9">
        <f>IF(A318="",0,SUMIFS(Journal!$H$6:$H$155,Journal!$D$6:$D$155,A318))</f>
        <v/>
      </c>
      <c r="E318" s="9">
        <f>MAX(C318-D318,0)</f>
        <v/>
      </c>
      <c r="F318" s="9">
        <f>MAX(D318-C318,0)</f>
        <v/>
      </c>
    </row>
    <row r="319">
      <c r="A319">
        <f>IF('Plan comptable'!A319="","",'Plan comptable'!A319)</f>
        <v/>
      </c>
      <c r="B319">
        <f>IF('Plan comptable'!B319="","",'Plan comptable'!B319)</f>
        <v/>
      </c>
      <c r="C319" s="9">
        <f>IF(A319="",0,SUMIFS(Journal!$G$6:$G$155,Journal!$D$6:$D$155,A319))</f>
        <v/>
      </c>
      <c r="D319" s="9">
        <f>IF(A319="",0,SUMIFS(Journal!$H$6:$H$155,Journal!$D$6:$D$155,A319))</f>
        <v/>
      </c>
      <c r="E319" s="9">
        <f>MAX(C319-D319,0)</f>
        <v/>
      </c>
      <c r="F319" s="9">
        <f>MAX(D319-C319,0)</f>
        <v/>
      </c>
    </row>
    <row r="320">
      <c r="A320">
        <f>IF('Plan comptable'!A320="","",'Plan comptable'!A320)</f>
        <v/>
      </c>
      <c r="B320">
        <f>IF('Plan comptable'!B320="","",'Plan comptable'!B320)</f>
        <v/>
      </c>
      <c r="C320" s="9">
        <f>IF(A320="",0,SUMIFS(Journal!$G$6:$G$155,Journal!$D$6:$D$155,A320))</f>
        <v/>
      </c>
      <c r="D320" s="9">
        <f>IF(A320="",0,SUMIFS(Journal!$H$6:$H$155,Journal!$D$6:$D$155,A320))</f>
        <v/>
      </c>
      <c r="E320" s="9">
        <f>MAX(C320-D320,0)</f>
        <v/>
      </c>
      <c r="F320" s="9">
        <f>MAX(D320-C320,0)</f>
        <v/>
      </c>
    </row>
    <row r="321">
      <c r="A321">
        <f>IF('Plan comptable'!A321="","",'Plan comptable'!A321)</f>
        <v/>
      </c>
      <c r="B321">
        <f>IF('Plan comptable'!B321="","",'Plan comptable'!B321)</f>
        <v/>
      </c>
      <c r="C321" s="9">
        <f>IF(A321="",0,SUMIFS(Journal!$G$6:$G$155,Journal!$D$6:$D$155,A321))</f>
        <v/>
      </c>
      <c r="D321" s="9">
        <f>IF(A321="",0,SUMIFS(Journal!$H$6:$H$155,Journal!$D$6:$D$155,A321))</f>
        <v/>
      </c>
      <c r="E321" s="9">
        <f>MAX(C321-D321,0)</f>
        <v/>
      </c>
      <c r="F321" s="9">
        <f>MAX(D321-C321,0)</f>
        <v/>
      </c>
    </row>
    <row r="322">
      <c r="A322">
        <f>IF('Plan comptable'!A322="","",'Plan comptable'!A322)</f>
        <v/>
      </c>
      <c r="B322">
        <f>IF('Plan comptable'!B322="","",'Plan comptable'!B322)</f>
        <v/>
      </c>
      <c r="C322" s="9">
        <f>IF(A322="",0,SUMIFS(Journal!$G$6:$G$155,Journal!$D$6:$D$155,A322))</f>
        <v/>
      </c>
      <c r="D322" s="9">
        <f>IF(A322="",0,SUMIFS(Journal!$H$6:$H$155,Journal!$D$6:$D$155,A322))</f>
        <v/>
      </c>
      <c r="E322" s="9">
        <f>MAX(C322-D322,0)</f>
        <v/>
      </c>
      <c r="F322" s="9">
        <f>MAX(D322-C322,0)</f>
        <v/>
      </c>
    </row>
    <row r="323">
      <c r="A323">
        <f>IF('Plan comptable'!A323="","",'Plan comptable'!A323)</f>
        <v/>
      </c>
      <c r="B323">
        <f>IF('Plan comptable'!B323="","",'Plan comptable'!B323)</f>
        <v/>
      </c>
      <c r="C323" s="9">
        <f>IF(A323="",0,SUMIFS(Journal!$G$6:$G$155,Journal!$D$6:$D$155,A323))</f>
        <v/>
      </c>
      <c r="D323" s="9">
        <f>IF(A323="",0,SUMIFS(Journal!$H$6:$H$155,Journal!$D$6:$D$155,A323))</f>
        <v/>
      </c>
      <c r="E323" s="9">
        <f>MAX(C323-D323,0)</f>
        <v/>
      </c>
      <c r="F323" s="9">
        <f>MAX(D323-C323,0)</f>
        <v/>
      </c>
    </row>
    <row r="324">
      <c r="A324">
        <f>IF('Plan comptable'!A324="","",'Plan comptable'!A324)</f>
        <v/>
      </c>
      <c r="B324">
        <f>IF('Plan comptable'!B324="","",'Plan comptable'!B324)</f>
        <v/>
      </c>
      <c r="C324" s="9">
        <f>IF(A324="",0,SUMIFS(Journal!$G$6:$G$155,Journal!$D$6:$D$155,A324))</f>
        <v/>
      </c>
      <c r="D324" s="9">
        <f>IF(A324="",0,SUMIFS(Journal!$H$6:$H$155,Journal!$D$6:$D$155,A324))</f>
        <v/>
      </c>
      <c r="E324" s="9">
        <f>MAX(C324-D324,0)</f>
        <v/>
      </c>
      <c r="F324" s="9">
        <f>MAX(D324-C324,0)</f>
        <v/>
      </c>
    </row>
    <row r="325">
      <c r="A325">
        <f>IF('Plan comptable'!A325="","",'Plan comptable'!A325)</f>
        <v/>
      </c>
      <c r="B325">
        <f>IF('Plan comptable'!B325="","",'Plan comptable'!B325)</f>
        <v/>
      </c>
      <c r="C325" s="9">
        <f>IF(A325="",0,SUMIFS(Journal!$G$6:$G$155,Journal!$D$6:$D$155,A325))</f>
        <v/>
      </c>
      <c r="D325" s="9">
        <f>IF(A325="",0,SUMIFS(Journal!$H$6:$H$155,Journal!$D$6:$D$155,A325))</f>
        <v/>
      </c>
      <c r="E325" s="9">
        <f>MAX(C325-D325,0)</f>
        <v/>
      </c>
      <c r="F325" s="9">
        <f>MAX(D325-C325,0)</f>
        <v/>
      </c>
    </row>
    <row r="326">
      <c r="A326">
        <f>IF('Plan comptable'!A326="","",'Plan comptable'!A326)</f>
        <v/>
      </c>
      <c r="B326">
        <f>IF('Plan comptable'!B326="","",'Plan comptable'!B326)</f>
        <v/>
      </c>
      <c r="C326" s="9">
        <f>IF(A326="",0,SUMIFS(Journal!$G$6:$G$155,Journal!$D$6:$D$155,A326))</f>
        <v/>
      </c>
      <c r="D326" s="9">
        <f>IF(A326="",0,SUMIFS(Journal!$H$6:$H$155,Journal!$D$6:$D$155,A326))</f>
        <v/>
      </c>
      <c r="E326" s="9">
        <f>MAX(C326-D326,0)</f>
        <v/>
      </c>
      <c r="F326" s="9">
        <f>MAX(D326-C326,0)</f>
        <v/>
      </c>
    </row>
    <row r="327">
      <c r="A327">
        <f>IF('Plan comptable'!A327="","",'Plan comptable'!A327)</f>
        <v/>
      </c>
      <c r="B327">
        <f>IF('Plan comptable'!B327="","",'Plan comptable'!B327)</f>
        <v/>
      </c>
      <c r="C327" s="9">
        <f>IF(A327="",0,SUMIFS(Journal!$G$6:$G$155,Journal!$D$6:$D$155,A327))</f>
        <v/>
      </c>
      <c r="D327" s="9">
        <f>IF(A327="",0,SUMIFS(Journal!$H$6:$H$155,Journal!$D$6:$D$155,A327))</f>
        <v/>
      </c>
      <c r="E327" s="9">
        <f>MAX(C327-D327,0)</f>
        <v/>
      </c>
      <c r="F327" s="9">
        <f>MAX(D327-C327,0)</f>
        <v/>
      </c>
    </row>
    <row r="328">
      <c r="A328">
        <f>IF('Plan comptable'!A328="","",'Plan comptable'!A328)</f>
        <v/>
      </c>
      <c r="B328">
        <f>IF('Plan comptable'!B328="","",'Plan comptable'!B328)</f>
        <v/>
      </c>
      <c r="C328" s="9">
        <f>IF(A328="",0,SUMIFS(Journal!$G$6:$G$155,Journal!$D$6:$D$155,A328))</f>
        <v/>
      </c>
      <c r="D328" s="9">
        <f>IF(A328="",0,SUMIFS(Journal!$H$6:$H$155,Journal!$D$6:$D$155,A328))</f>
        <v/>
      </c>
      <c r="E328" s="9">
        <f>MAX(C328-D328,0)</f>
        <v/>
      </c>
      <c r="F328" s="9">
        <f>MAX(D328-C328,0)</f>
        <v/>
      </c>
    </row>
    <row r="329">
      <c r="A329">
        <f>IF('Plan comptable'!A329="","",'Plan comptable'!A329)</f>
        <v/>
      </c>
      <c r="B329">
        <f>IF('Plan comptable'!B329="","",'Plan comptable'!B329)</f>
        <v/>
      </c>
      <c r="C329" s="9">
        <f>IF(A329="",0,SUMIFS(Journal!$G$6:$G$155,Journal!$D$6:$D$155,A329))</f>
        <v/>
      </c>
      <c r="D329" s="9">
        <f>IF(A329="",0,SUMIFS(Journal!$H$6:$H$155,Journal!$D$6:$D$155,A329))</f>
        <v/>
      </c>
      <c r="E329" s="9">
        <f>MAX(C329-D329,0)</f>
        <v/>
      </c>
      <c r="F329" s="9">
        <f>MAX(D329-C329,0)</f>
        <v/>
      </c>
    </row>
    <row r="330">
      <c r="A330">
        <f>IF('Plan comptable'!A330="","",'Plan comptable'!A330)</f>
        <v/>
      </c>
      <c r="B330">
        <f>IF('Plan comptable'!B330="","",'Plan comptable'!B330)</f>
        <v/>
      </c>
      <c r="C330" s="9">
        <f>IF(A330="",0,SUMIFS(Journal!$G$6:$G$155,Journal!$D$6:$D$155,A330))</f>
        <v/>
      </c>
      <c r="D330" s="9">
        <f>IF(A330="",0,SUMIFS(Journal!$H$6:$H$155,Journal!$D$6:$D$155,A330))</f>
        <v/>
      </c>
      <c r="E330" s="9">
        <f>MAX(C330-D330,0)</f>
        <v/>
      </c>
      <c r="F330" s="9">
        <f>MAX(D330-C330,0)</f>
        <v/>
      </c>
    </row>
    <row r="331">
      <c r="A331">
        <f>IF('Plan comptable'!A331="","",'Plan comptable'!A331)</f>
        <v/>
      </c>
      <c r="B331">
        <f>IF('Plan comptable'!B331="","",'Plan comptable'!B331)</f>
        <v/>
      </c>
      <c r="C331" s="9">
        <f>IF(A331="",0,SUMIFS(Journal!$G$6:$G$155,Journal!$D$6:$D$155,A331))</f>
        <v/>
      </c>
      <c r="D331" s="9">
        <f>IF(A331="",0,SUMIFS(Journal!$H$6:$H$155,Journal!$D$6:$D$155,A331))</f>
        <v/>
      </c>
      <c r="E331" s="9">
        <f>MAX(C331-D331,0)</f>
        <v/>
      </c>
      <c r="F331" s="9">
        <f>MAX(D331-C331,0)</f>
        <v/>
      </c>
    </row>
    <row r="332">
      <c r="A332">
        <f>IF('Plan comptable'!A332="","",'Plan comptable'!A332)</f>
        <v/>
      </c>
      <c r="B332">
        <f>IF('Plan comptable'!B332="","",'Plan comptable'!B332)</f>
        <v/>
      </c>
      <c r="C332" s="9">
        <f>IF(A332="",0,SUMIFS(Journal!$G$6:$G$155,Journal!$D$6:$D$155,A332))</f>
        <v/>
      </c>
      <c r="D332" s="9">
        <f>IF(A332="",0,SUMIFS(Journal!$H$6:$H$155,Journal!$D$6:$D$155,A332))</f>
        <v/>
      </c>
      <c r="E332" s="9">
        <f>MAX(C332-D332,0)</f>
        <v/>
      </c>
      <c r="F332" s="9">
        <f>MAX(D332-C332,0)</f>
        <v/>
      </c>
    </row>
    <row r="333">
      <c r="A333">
        <f>IF('Plan comptable'!A333="","",'Plan comptable'!A333)</f>
        <v/>
      </c>
      <c r="B333">
        <f>IF('Plan comptable'!B333="","",'Plan comptable'!B333)</f>
        <v/>
      </c>
      <c r="C333" s="9">
        <f>IF(A333="",0,SUMIFS(Journal!$G$6:$G$155,Journal!$D$6:$D$155,A333))</f>
        <v/>
      </c>
      <c r="D333" s="9">
        <f>IF(A333="",0,SUMIFS(Journal!$H$6:$H$155,Journal!$D$6:$D$155,A333))</f>
        <v/>
      </c>
      <c r="E333" s="9">
        <f>MAX(C333-D333,0)</f>
        <v/>
      </c>
      <c r="F333" s="9">
        <f>MAX(D333-C333,0)</f>
        <v/>
      </c>
    </row>
    <row r="334">
      <c r="A334">
        <f>IF('Plan comptable'!A334="","",'Plan comptable'!A334)</f>
        <v/>
      </c>
      <c r="B334">
        <f>IF('Plan comptable'!B334="","",'Plan comptable'!B334)</f>
        <v/>
      </c>
      <c r="C334" s="9">
        <f>IF(A334="",0,SUMIFS(Journal!$G$6:$G$155,Journal!$D$6:$D$155,A334))</f>
        <v/>
      </c>
      <c r="D334" s="9">
        <f>IF(A334="",0,SUMIFS(Journal!$H$6:$H$155,Journal!$D$6:$D$155,A334))</f>
        <v/>
      </c>
      <c r="E334" s="9">
        <f>MAX(C334-D334,0)</f>
        <v/>
      </c>
      <c r="F334" s="9">
        <f>MAX(D334-C334,0)</f>
        <v/>
      </c>
    </row>
    <row r="335">
      <c r="A335">
        <f>IF('Plan comptable'!A335="","",'Plan comptable'!A335)</f>
        <v/>
      </c>
      <c r="B335">
        <f>IF('Plan comptable'!B335="","",'Plan comptable'!B335)</f>
        <v/>
      </c>
      <c r="C335" s="9">
        <f>IF(A335="",0,SUMIFS(Journal!$G$6:$G$155,Journal!$D$6:$D$155,A335))</f>
        <v/>
      </c>
      <c r="D335" s="9">
        <f>IF(A335="",0,SUMIFS(Journal!$H$6:$H$155,Journal!$D$6:$D$155,A335))</f>
        <v/>
      </c>
      <c r="E335" s="9">
        <f>MAX(C335-D335,0)</f>
        <v/>
      </c>
      <c r="F335" s="9">
        <f>MAX(D335-C335,0)</f>
        <v/>
      </c>
    </row>
    <row r="336">
      <c r="A336">
        <f>IF('Plan comptable'!A336="","",'Plan comptable'!A336)</f>
        <v/>
      </c>
      <c r="B336">
        <f>IF('Plan comptable'!B336="","",'Plan comptable'!B336)</f>
        <v/>
      </c>
      <c r="C336" s="9">
        <f>IF(A336="",0,SUMIFS(Journal!$G$6:$G$155,Journal!$D$6:$D$155,A336))</f>
        <v/>
      </c>
      <c r="D336" s="9">
        <f>IF(A336="",0,SUMIFS(Journal!$H$6:$H$155,Journal!$D$6:$D$155,A336))</f>
        <v/>
      </c>
      <c r="E336" s="9">
        <f>MAX(C336-D336,0)</f>
        <v/>
      </c>
      <c r="F336" s="9">
        <f>MAX(D336-C336,0)</f>
        <v/>
      </c>
    </row>
    <row r="337">
      <c r="A337">
        <f>IF('Plan comptable'!A337="","",'Plan comptable'!A337)</f>
        <v/>
      </c>
      <c r="B337">
        <f>IF('Plan comptable'!B337="","",'Plan comptable'!B337)</f>
        <v/>
      </c>
      <c r="C337" s="9">
        <f>IF(A337="",0,SUMIFS(Journal!$G$6:$G$155,Journal!$D$6:$D$155,A337))</f>
        <v/>
      </c>
      <c r="D337" s="9">
        <f>IF(A337="",0,SUMIFS(Journal!$H$6:$H$155,Journal!$D$6:$D$155,A337))</f>
        <v/>
      </c>
      <c r="E337" s="9">
        <f>MAX(C337-D337,0)</f>
        <v/>
      </c>
      <c r="F337" s="9">
        <f>MAX(D337-C337,0)</f>
        <v/>
      </c>
    </row>
    <row r="338">
      <c r="A338">
        <f>IF('Plan comptable'!A338="","",'Plan comptable'!A338)</f>
        <v/>
      </c>
      <c r="B338">
        <f>IF('Plan comptable'!B338="","",'Plan comptable'!B338)</f>
        <v/>
      </c>
      <c r="C338" s="9">
        <f>IF(A338="",0,SUMIFS(Journal!$G$6:$G$155,Journal!$D$6:$D$155,A338))</f>
        <v/>
      </c>
      <c r="D338" s="9">
        <f>IF(A338="",0,SUMIFS(Journal!$H$6:$H$155,Journal!$D$6:$D$155,A338))</f>
        <v/>
      </c>
      <c r="E338" s="9">
        <f>MAX(C338-D338,0)</f>
        <v/>
      </c>
      <c r="F338" s="9">
        <f>MAX(D338-C338,0)</f>
        <v/>
      </c>
    </row>
    <row r="339">
      <c r="A339">
        <f>IF('Plan comptable'!A339="","",'Plan comptable'!A339)</f>
        <v/>
      </c>
      <c r="B339">
        <f>IF('Plan comptable'!B339="","",'Plan comptable'!B339)</f>
        <v/>
      </c>
      <c r="C339" s="9">
        <f>IF(A339="",0,SUMIFS(Journal!$G$6:$G$155,Journal!$D$6:$D$155,A339))</f>
        <v/>
      </c>
      <c r="D339" s="9">
        <f>IF(A339="",0,SUMIFS(Journal!$H$6:$H$155,Journal!$D$6:$D$155,A339))</f>
        <v/>
      </c>
      <c r="E339" s="9">
        <f>MAX(C339-D339,0)</f>
        <v/>
      </c>
      <c r="F339" s="9">
        <f>MAX(D339-C339,0)</f>
        <v/>
      </c>
    </row>
    <row r="340">
      <c r="A340">
        <f>IF('Plan comptable'!A340="","",'Plan comptable'!A340)</f>
        <v/>
      </c>
      <c r="B340">
        <f>IF('Plan comptable'!B340="","",'Plan comptable'!B340)</f>
        <v/>
      </c>
      <c r="C340" s="9">
        <f>IF(A340="",0,SUMIFS(Journal!$G$6:$G$155,Journal!$D$6:$D$155,A340))</f>
        <v/>
      </c>
      <c r="D340" s="9">
        <f>IF(A340="",0,SUMIFS(Journal!$H$6:$H$155,Journal!$D$6:$D$155,A340))</f>
        <v/>
      </c>
      <c r="E340" s="9">
        <f>MAX(C340-D340,0)</f>
        <v/>
      </c>
      <c r="F340" s="9">
        <f>MAX(D340-C340,0)</f>
        <v/>
      </c>
    </row>
    <row r="341">
      <c r="A341">
        <f>IF('Plan comptable'!A341="","",'Plan comptable'!A341)</f>
        <v/>
      </c>
      <c r="B341">
        <f>IF('Plan comptable'!B341="","",'Plan comptable'!B341)</f>
        <v/>
      </c>
      <c r="C341" s="9">
        <f>IF(A341="",0,SUMIFS(Journal!$G$6:$G$155,Journal!$D$6:$D$155,A341))</f>
        <v/>
      </c>
      <c r="D341" s="9">
        <f>IF(A341="",0,SUMIFS(Journal!$H$6:$H$155,Journal!$D$6:$D$155,A341))</f>
        <v/>
      </c>
      <c r="E341" s="9">
        <f>MAX(C341-D341,0)</f>
        <v/>
      </c>
      <c r="F341" s="9">
        <f>MAX(D341-C341,0)</f>
        <v/>
      </c>
    </row>
    <row r="342">
      <c r="A342">
        <f>IF('Plan comptable'!A342="","",'Plan comptable'!A342)</f>
        <v/>
      </c>
      <c r="B342">
        <f>IF('Plan comptable'!B342="","",'Plan comptable'!B342)</f>
        <v/>
      </c>
      <c r="C342" s="9">
        <f>IF(A342="",0,SUMIFS(Journal!$G$6:$G$155,Journal!$D$6:$D$155,A342))</f>
        <v/>
      </c>
      <c r="D342" s="9">
        <f>IF(A342="",0,SUMIFS(Journal!$H$6:$H$155,Journal!$D$6:$D$155,A342))</f>
        <v/>
      </c>
      <c r="E342" s="9">
        <f>MAX(C342-D342,0)</f>
        <v/>
      </c>
      <c r="F342" s="9">
        <f>MAX(D342-C342,0)</f>
        <v/>
      </c>
    </row>
    <row r="343">
      <c r="A343">
        <f>IF('Plan comptable'!A343="","",'Plan comptable'!A343)</f>
        <v/>
      </c>
      <c r="B343">
        <f>IF('Plan comptable'!B343="","",'Plan comptable'!B343)</f>
        <v/>
      </c>
      <c r="C343" s="9">
        <f>IF(A343="",0,SUMIFS(Journal!$G$6:$G$155,Journal!$D$6:$D$155,A343))</f>
        <v/>
      </c>
      <c r="D343" s="9">
        <f>IF(A343="",0,SUMIFS(Journal!$H$6:$H$155,Journal!$D$6:$D$155,A343))</f>
        <v/>
      </c>
      <c r="E343" s="9">
        <f>MAX(C343-D343,0)</f>
        <v/>
      </c>
      <c r="F343" s="9">
        <f>MAX(D343-C343,0)</f>
        <v/>
      </c>
    </row>
    <row r="344">
      <c r="A344">
        <f>IF('Plan comptable'!A344="","",'Plan comptable'!A344)</f>
        <v/>
      </c>
      <c r="B344">
        <f>IF('Plan comptable'!B344="","",'Plan comptable'!B344)</f>
        <v/>
      </c>
      <c r="C344" s="9">
        <f>IF(A344="",0,SUMIFS(Journal!$G$6:$G$155,Journal!$D$6:$D$155,A344))</f>
        <v/>
      </c>
      <c r="D344" s="9">
        <f>IF(A344="",0,SUMIFS(Journal!$H$6:$H$155,Journal!$D$6:$D$155,A344))</f>
        <v/>
      </c>
      <c r="E344" s="9">
        <f>MAX(C344-D344,0)</f>
        <v/>
      </c>
      <c r="F344" s="9">
        <f>MAX(D344-C344,0)</f>
        <v/>
      </c>
    </row>
    <row r="345">
      <c r="A345">
        <f>IF('Plan comptable'!A345="","",'Plan comptable'!A345)</f>
        <v/>
      </c>
      <c r="B345">
        <f>IF('Plan comptable'!B345="","",'Plan comptable'!B345)</f>
        <v/>
      </c>
      <c r="C345" s="9">
        <f>IF(A345="",0,SUMIFS(Journal!$G$6:$G$155,Journal!$D$6:$D$155,A345))</f>
        <v/>
      </c>
      <c r="D345" s="9">
        <f>IF(A345="",0,SUMIFS(Journal!$H$6:$H$155,Journal!$D$6:$D$155,A345))</f>
        <v/>
      </c>
      <c r="E345" s="9">
        <f>MAX(C345-D345,0)</f>
        <v/>
      </c>
      <c r="F345" s="9">
        <f>MAX(D345-C345,0)</f>
        <v/>
      </c>
    </row>
    <row r="346">
      <c r="A346">
        <f>IF('Plan comptable'!A346="","",'Plan comptable'!A346)</f>
        <v/>
      </c>
      <c r="B346">
        <f>IF('Plan comptable'!B346="","",'Plan comptable'!B346)</f>
        <v/>
      </c>
      <c r="C346" s="9">
        <f>IF(A346="",0,SUMIFS(Journal!$G$6:$G$155,Journal!$D$6:$D$155,A346))</f>
        <v/>
      </c>
      <c r="D346" s="9">
        <f>IF(A346="",0,SUMIFS(Journal!$H$6:$H$155,Journal!$D$6:$D$155,A346))</f>
        <v/>
      </c>
      <c r="E346" s="9">
        <f>MAX(C346-D346,0)</f>
        <v/>
      </c>
      <c r="F346" s="9">
        <f>MAX(D346-C346,0)</f>
        <v/>
      </c>
    </row>
    <row r="347">
      <c r="A347">
        <f>IF('Plan comptable'!A347="","",'Plan comptable'!A347)</f>
        <v/>
      </c>
      <c r="B347">
        <f>IF('Plan comptable'!B347="","",'Plan comptable'!B347)</f>
        <v/>
      </c>
      <c r="C347" s="9">
        <f>IF(A347="",0,SUMIFS(Journal!$G$6:$G$155,Journal!$D$6:$D$155,A347))</f>
        <v/>
      </c>
      <c r="D347" s="9">
        <f>IF(A347="",0,SUMIFS(Journal!$H$6:$H$155,Journal!$D$6:$D$155,A347))</f>
        <v/>
      </c>
      <c r="E347" s="9">
        <f>MAX(C347-D347,0)</f>
        <v/>
      </c>
      <c r="F347" s="9">
        <f>MAX(D347-C347,0)</f>
        <v/>
      </c>
    </row>
    <row r="348">
      <c r="A348">
        <f>IF('Plan comptable'!A348="","",'Plan comptable'!A348)</f>
        <v/>
      </c>
      <c r="B348">
        <f>IF('Plan comptable'!B348="","",'Plan comptable'!B348)</f>
        <v/>
      </c>
      <c r="C348" s="9">
        <f>IF(A348="",0,SUMIFS(Journal!$G$6:$G$155,Journal!$D$6:$D$155,A348))</f>
        <v/>
      </c>
      <c r="D348" s="9">
        <f>IF(A348="",0,SUMIFS(Journal!$H$6:$H$155,Journal!$D$6:$D$155,A348))</f>
        <v/>
      </c>
      <c r="E348" s="9">
        <f>MAX(C348-D348,0)</f>
        <v/>
      </c>
      <c r="F348" s="9">
        <f>MAX(D348-C348,0)</f>
        <v/>
      </c>
    </row>
    <row r="349">
      <c r="A349">
        <f>IF('Plan comptable'!A349="","",'Plan comptable'!A349)</f>
        <v/>
      </c>
      <c r="B349">
        <f>IF('Plan comptable'!B349="","",'Plan comptable'!B349)</f>
        <v/>
      </c>
      <c r="C349" s="9">
        <f>IF(A349="",0,SUMIFS(Journal!$G$6:$G$155,Journal!$D$6:$D$155,A349))</f>
        <v/>
      </c>
      <c r="D349" s="9">
        <f>IF(A349="",0,SUMIFS(Journal!$H$6:$H$155,Journal!$D$6:$D$155,A349))</f>
        <v/>
      </c>
      <c r="E349" s="9">
        <f>MAX(C349-D349,0)</f>
        <v/>
      </c>
      <c r="F349" s="9">
        <f>MAX(D349-C349,0)</f>
        <v/>
      </c>
    </row>
    <row r="350">
      <c r="A350">
        <f>IF('Plan comptable'!A350="","",'Plan comptable'!A350)</f>
        <v/>
      </c>
      <c r="B350">
        <f>IF('Plan comptable'!B350="","",'Plan comptable'!B350)</f>
        <v/>
      </c>
      <c r="C350" s="9">
        <f>IF(A350="",0,SUMIFS(Journal!$G$6:$G$155,Journal!$D$6:$D$155,A350))</f>
        <v/>
      </c>
      <c r="D350" s="9">
        <f>IF(A350="",0,SUMIFS(Journal!$H$6:$H$155,Journal!$D$6:$D$155,A350))</f>
        <v/>
      </c>
      <c r="E350" s="9">
        <f>MAX(C350-D350,0)</f>
        <v/>
      </c>
      <c r="F350" s="9">
        <f>MAX(D350-C350,0)</f>
        <v/>
      </c>
    </row>
    <row r="351">
      <c r="A351">
        <f>IF('Plan comptable'!A351="","",'Plan comptable'!A351)</f>
        <v/>
      </c>
      <c r="B351">
        <f>IF('Plan comptable'!B351="","",'Plan comptable'!B351)</f>
        <v/>
      </c>
      <c r="C351" s="9">
        <f>IF(A351="",0,SUMIFS(Journal!$G$6:$G$155,Journal!$D$6:$D$155,A351))</f>
        <v/>
      </c>
      <c r="D351" s="9">
        <f>IF(A351="",0,SUMIFS(Journal!$H$6:$H$155,Journal!$D$6:$D$155,A351))</f>
        <v/>
      </c>
      <c r="E351" s="9">
        <f>MAX(C351-D351,0)</f>
        <v/>
      </c>
      <c r="F351" s="9">
        <f>MAX(D351-C351,0)</f>
        <v/>
      </c>
    </row>
    <row r="352">
      <c r="A352">
        <f>IF('Plan comptable'!A352="","",'Plan comptable'!A352)</f>
        <v/>
      </c>
      <c r="B352">
        <f>IF('Plan comptable'!B352="","",'Plan comptable'!B352)</f>
        <v/>
      </c>
      <c r="C352" s="9">
        <f>IF(A352="",0,SUMIFS(Journal!$G$6:$G$155,Journal!$D$6:$D$155,A352))</f>
        <v/>
      </c>
      <c r="D352" s="9">
        <f>IF(A352="",0,SUMIFS(Journal!$H$6:$H$155,Journal!$D$6:$D$155,A352))</f>
        <v/>
      </c>
      <c r="E352" s="9">
        <f>MAX(C352-D352,0)</f>
        <v/>
      </c>
      <c r="F352" s="9">
        <f>MAX(D352-C352,0)</f>
        <v/>
      </c>
    </row>
    <row r="353">
      <c r="A353">
        <f>IF('Plan comptable'!A353="","",'Plan comptable'!A353)</f>
        <v/>
      </c>
      <c r="B353">
        <f>IF('Plan comptable'!B353="","",'Plan comptable'!B353)</f>
        <v/>
      </c>
      <c r="C353" s="9">
        <f>IF(A353="",0,SUMIFS(Journal!$G$6:$G$155,Journal!$D$6:$D$155,A353))</f>
        <v/>
      </c>
      <c r="D353" s="9">
        <f>IF(A353="",0,SUMIFS(Journal!$H$6:$H$155,Journal!$D$6:$D$155,A353))</f>
        <v/>
      </c>
      <c r="E353" s="9">
        <f>MAX(C353-D353,0)</f>
        <v/>
      </c>
      <c r="F353" s="9">
        <f>MAX(D353-C353,0)</f>
        <v/>
      </c>
    </row>
    <row r="354">
      <c r="A354">
        <f>IF('Plan comptable'!A354="","",'Plan comptable'!A354)</f>
        <v/>
      </c>
      <c r="B354">
        <f>IF('Plan comptable'!B354="","",'Plan comptable'!B354)</f>
        <v/>
      </c>
      <c r="C354" s="9">
        <f>IF(A354="",0,SUMIFS(Journal!$G$6:$G$155,Journal!$D$6:$D$155,A354))</f>
        <v/>
      </c>
      <c r="D354" s="9">
        <f>IF(A354="",0,SUMIFS(Journal!$H$6:$H$155,Journal!$D$6:$D$155,A354))</f>
        <v/>
      </c>
      <c r="E354" s="9">
        <f>MAX(C354-D354,0)</f>
        <v/>
      </c>
      <c r="F354" s="9">
        <f>MAX(D354-C354,0)</f>
        <v/>
      </c>
    </row>
    <row r="355">
      <c r="A355">
        <f>IF('Plan comptable'!A355="","",'Plan comptable'!A355)</f>
        <v/>
      </c>
      <c r="B355">
        <f>IF('Plan comptable'!B355="","",'Plan comptable'!B355)</f>
        <v/>
      </c>
      <c r="C355" s="9">
        <f>IF(A355="",0,SUMIFS(Journal!$G$6:$G$155,Journal!$D$6:$D$155,A355))</f>
        <v/>
      </c>
      <c r="D355" s="9">
        <f>IF(A355="",0,SUMIFS(Journal!$H$6:$H$155,Journal!$D$6:$D$155,A355))</f>
        <v/>
      </c>
      <c r="E355" s="9">
        <f>MAX(C355-D355,0)</f>
        <v/>
      </c>
      <c r="F355" s="9">
        <f>MAX(D355-C355,0)</f>
        <v/>
      </c>
    </row>
    <row r="356">
      <c r="A356">
        <f>IF('Plan comptable'!A356="","",'Plan comptable'!A356)</f>
        <v/>
      </c>
      <c r="B356">
        <f>IF('Plan comptable'!B356="","",'Plan comptable'!B356)</f>
        <v/>
      </c>
      <c r="C356" s="9">
        <f>IF(A356="",0,SUMIFS(Journal!$G$6:$G$155,Journal!$D$6:$D$155,A356))</f>
        <v/>
      </c>
      <c r="D356" s="9">
        <f>IF(A356="",0,SUMIFS(Journal!$H$6:$H$155,Journal!$D$6:$D$155,A356))</f>
        <v/>
      </c>
      <c r="E356" s="9">
        <f>MAX(C356-D356,0)</f>
        <v/>
      </c>
      <c r="F356" s="9">
        <f>MAX(D356-C356,0)</f>
        <v/>
      </c>
    </row>
    <row r="357">
      <c r="A357">
        <f>IF('Plan comptable'!A357="","",'Plan comptable'!A357)</f>
        <v/>
      </c>
      <c r="B357">
        <f>IF('Plan comptable'!B357="","",'Plan comptable'!B357)</f>
        <v/>
      </c>
      <c r="C357" s="9">
        <f>IF(A357="",0,SUMIFS(Journal!$G$6:$G$155,Journal!$D$6:$D$155,A357))</f>
        <v/>
      </c>
      <c r="D357" s="9">
        <f>IF(A357="",0,SUMIFS(Journal!$H$6:$H$155,Journal!$D$6:$D$155,A357))</f>
        <v/>
      </c>
      <c r="E357" s="9">
        <f>MAX(C357-D357,0)</f>
        <v/>
      </c>
      <c r="F357" s="9">
        <f>MAX(D357-C357,0)</f>
        <v/>
      </c>
    </row>
    <row r="358">
      <c r="A358">
        <f>IF('Plan comptable'!A358="","",'Plan comptable'!A358)</f>
        <v/>
      </c>
      <c r="B358">
        <f>IF('Plan comptable'!B358="","",'Plan comptable'!B358)</f>
        <v/>
      </c>
      <c r="C358" s="9">
        <f>IF(A358="",0,SUMIFS(Journal!$G$6:$G$155,Journal!$D$6:$D$155,A358))</f>
        <v/>
      </c>
      <c r="D358" s="9">
        <f>IF(A358="",0,SUMIFS(Journal!$H$6:$H$155,Journal!$D$6:$D$155,A358))</f>
        <v/>
      </c>
      <c r="E358" s="9">
        <f>MAX(C358-D358,0)</f>
        <v/>
      </c>
      <c r="F358" s="9">
        <f>MAX(D358-C358,0)</f>
        <v/>
      </c>
    </row>
    <row r="359">
      <c r="A359">
        <f>IF('Plan comptable'!A359="","",'Plan comptable'!A359)</f>
        <v/>
      </c>
      <c r="B359">
        <f>IF('Plan comptable'!B359="","",'Plan comptable'!B359)</f>
        <v/>
      </c>
      <c r="C359" s="9">
        <f>IF(A359="",0,SUMIFS(Journal!$G$6:$G$155,Journal!$D$6:$D$155,A359))</f>
        <v/>
      </c>
      <c r="D359" s="9">
        <f>IF(A359="",0,SUMIFS(Journal!$H$6:$H$155,Journal!$D$6:$D$155,A359))</f>
        <v/>
      </c>
      <c r="E359" s="9">
        <f>MAX(C359-D359,0)</f>
        <v/>
      </c>
      <c r="F359" s="9">
        <f>MAX(D359-C359,0)</f>
        <v/>
      </c>
    </row>
    <row r="360">
      <c r="A360">
        <f>IF('Plan comptable'!A360="","",'Plan comptable'!A360)</f>
        <v/>
      </c>
      <c r="B360">
        <f>IF('Plan comptable'!B360="","",'Plan comptable'!B360)</f>
        <v/>
      </c>
      <c r="C360" s="9">
        <f>IF(A360="",0,SUMIFS(Journal!$G$6:$G$155,Journal!$D$6:$D$155,A360))</f>
        <v/>
      </c>
      <c r="D360" s="9">
        <f>IF(A360="",0,SUMIFS(Journal!$H$6:$H$155,Journal!$D$6:$D$155,A360))</f>
        <v/>
      </c>
      <c r="E360" s="9">
        <f>MAX(C360-D360,0)</f>
        <v/>
      </c>
      <c r="F360" s="9">
        <f>MAX(D360-C360,0)</f>
        <v/>
      </c>
    </row>
    <row r="361">
      <c r="A361">
        <f>IF('Plan comptable'!A361="","",'Plan comptable'!A361)</f>
        <v/>
      </c>
      <c r="B361">
        <f>IF('Plan comptable'!B361="","",'Plan comptable'!B361)</f>
        <v/>
      </c>
      <c r="C361" s="9">
        <f>IF(A361="",0,SUMIFS(Journal!$G$6:$G$155,Journal!$D$6:$D$155,A361))</f>
        <v/>
      </c>
      <c r="D361" s="9">
        <f>IF(A361="",0,SUMIFS(Journal!$H$6:$H$155,Journal!$D$6:$D$155,A361))</f>
        <v/>
      </c>
      <c r="E361" s="9">
        <f>MAX(C361-D361,0)</f>
        <v/>
      </c>
      <c r="F361" s="9">
        <f>MAX(D361-C361,0)</f>
        <v/>
      </c>
    </row>
    <row r="362">
      <c r="A362">
        <f>IF('Plan comptable'!A362="","",'Plan comptable'!A362)</f>
        <v/>
      </c>
      <c r="B362">
        <f>IF('Plan comptable'!B362="","",'Plan comptable'!B362)</f>
        <v/>
      </c>
      <c r="C362" s="9">
        <f>IF(A362="",0,SUMIFS(Journal!$G$6:$G$155,Journal!$D$6:$D$155,A362))</f>
        <v/>
      </c>
      <c r="D362" s="9">
        <f>IF(A362="",0,SUMIFS(Journal!$H$6:$H$155,Journal!$D$6:$D$155,A362))</f>
        <v/>
      </c>
      <c r="E362" s="9">
        <f>MAX(C362-D362,0)</f>
        <v/>
      </c>
      <c r="F362" s="9">
        <f>MAX(D362-C362,0)</f>
        <v/>
      </c>
    </row>
    <row r="363">
      <c r="A363">
        <f>IF('Plan comptable'!A363="","",'Plan comptable'!A363)</f>
        <v/>
      </c>
      <c r="B363">
        <f>IF('Plan comptable'!B363="","",'Plan comptable'!B363)</f>
        <v/>
      </c>
      <c r="C363" s="9">
        <f>IF(A363="",0,SUMIFS(Journal!$G$6:$G$155,Journal!$D$6:$D$155,A363))</f>
        <v/>
      </c>
      <c r="D363" s="9">
        <f>IF(A363="",0,SUMIFS(Journal!$H$6:$H$155,Journal!$D$6:$D$155,A363))</f>
        <v/>
      </c>
      <c r="E363" s="9">
        <f>MAX(C363-D363,0)</f>
        <v/>
      </c>
      <c r="F363" s="9">
        <f>MAX(D363-C363,0)</f>
        <v/>
      </c>
    </row>
    <row r="364">
      <c r="A364">
        <f>IF('Plan comptable'!A364="","",'Plan comptable'!A364)</f>
        <v/>
      </c>
      <c r="B364">
        <f>IF('Plan comptable'!B364="","",'Plan comptable'!B364)</f>
        <v/>
      </c>
      <c r="C364" s="9">
        <f>IF(A364="",0,SUMIFS(Journal!$G$6:$G$155,Journal!$D$6:$D$155,A364))</f>
        <v/>
      </c>
      <c r="D364" s="9">
        <f>IF(A364="",0,SUMIFS(Journal!$H$6:$H$155,Journal!$D$6:$D$155,A364))</f>
        <v/>
      </c>
      <c r="E364" s="9">
        <f>MAX(C364-D364,0)</f>
        <v/>
      </c>
      <c r="F364" s="9">
        <f>MAX(D364-C364,0)</f>
        <v/>
      </c>
    </row>
    <row r="365">
      <c r="A365">
        <f>IF('Plan comptable'!A365="","",'Plan comptable'!A365)</f>
        <v/>
      </c>
      <c r="B365">
        <f>IF('Plan comptable'!B365="","",'Plan comptable'!B365)</f>
        <v/>
      </c>
      <c r="C365" s="9">
        <f>IF(A365="",0,SUMIFS(Journal!$G$6:$G$155,Journal!$D$6:$D$155,A365))</f>
        <v/>
      </c>
      <c r="D365" s="9">
        <f>IF(A365="",0,SUMIFS(Journal!$H$6:$H$155,Journal!$D$6:$D$155,A365))</f>
        <v/>
      </c>
      <c r="E365" s="9">
        <f>MAX(C365-D365,0)</f>
        <v/>
      </c>
      <c r="F365" s="9">
        <f>MAX(D365-C365,0)</f>
        <v/>
      </c>
    </row>
    <row r="366">
      <c r="A366">
        <f>IF('Plan comptable'!A366="","",'Plan comptable'!A366)</f>
        <v/>
      </c>
      <c r="B366">
        <f>IF('Plan comptable'!B366="","",'Plan comptable'!B366)</f>
        <v/>
      </c>
      <c r="C366" s="9">
        <f>IF(A366="",0,SUMIFS(Journal!$G$6:$G$155,Journal!$D$6:$D$155,A366))</f>
        <v/>
      </c>
      <c r="D366" s="9">
        <f>IF(A366="",0,SUMIFS(Journal!$H$6:$H$155,Journal!$D$6:$D$155,A366))</f>
        <v/>
      </c>
      <c r="E366" s="9">
        <f>MAX(C366-D366,0)</f>
        <v/>
      </c>
      <c r="F366" s="9">
        <f>MAX(D366-C366,0)</f>
        <v/>
      </c>
    </row>
    <row r="367">
      <c r="A367">
        <f>IF('Plan comptable'!A367="","",'Plan comptable'!A367)</f>
        <v/>
      </c>
      <c r="B367">
        <f>IF('Plan comptable'!B367="","",'Plan comptable'!B367)</f>
        <v/>
      </c>
      <c r="C367" s="9">
        <f>IF(A367="",0,SUMIFS(Journal!$G$6:$G$155,Journal!$D$6:$D$155,A367))</f>
        <v/>
      </c>
      <c r="D367" s="9">
        <f>IF(A367="",0,SUMIFS(Journal!$H$6:$H$155,Journal!$D$6:$D$155,A367))</f>
        <v/>
      </c>
      <c r="E367" s="9">
        <f>MAX(C367-D367,0)</f>
        <v/>
      </c>
      <c r="F367" s="9">
        <f>MAX(D367-C367,0)</f>
        <v/>
      </c>
    </row>
    <row r="368">
      <c r="A368">
        <f>IF('Plan comptable'!A368="","",'Plan comptable'!A368)</f>
        <v/>
      </c>
      <c r="B368">
        <f>IF('Plan comptable'!B368="","",'Plan comptable'!B368)</f>
        <v/>
      </c>
      <c r="C368" s="9">
        <f>IF(A368="",0,SUMIFS(Journal!$G$6:$G$155,Journal!$D$6:$D$155,A368))</f>
        <v/>
      </c>
      <c r="D368" s="9">
        <f>IF(A368="",0,SUMIFS(Journal!$H$6:$H$155,Journal!$D$6:$D$155,A368))</f>
        <v/>
      </c>
      <c r="E368" s="9">
        <f>MAX(C368-D368,0)</f>
        <v/>
      </c>
      <c r="F368" s="9">
        <f>MAX(D368-C368,0)</f>
        <v/>
      </c>
    </row>
    <row r="369">
      <c r="A369">
        <f>IF('Plan comptable'!A369="","",'Plan comptable'!A369)</f>
        <v/>
      </c>
      <c r="B369">
        <f>IF('Plan comptable'!B369="","",'Plan comptable'!B369)</f>
        <v/>
      </c>
      <c r="C369" s="9">
        <f>IF(A369="",0,SUMIFS(Journal!$G$6:$G$155,Journal!$D$6:$D$155,A369))</f>
        <v/>
      </c>
      <c r="D369" s="9">
        <f>IF(A369="",0,SUMIFS(Journal!$H$6:$H$155,Journal!$D$6:$D$155,A369))</f>
        <v/>
      </c>
      <c r="E369" s="9">
        <f>MAX(C369-D369,0)</f>
        <v/>
      </c>
      <c r="F369" s="9">
        <f>MAX(D369-C369,0)</f>
        <v/>
      </c>
    </row>
    <row r="370">
      <c r="A370">
        <f>IF('Plan comptable'!A370="","",'Plan comptable'!A370)</f>
        <v/>
      </c>
      <c r="B370">
        <f>IF('Plan comptable'!B370="","",'Plan comptable'!B370)</f>
        <v/>
      </c>
      <c r="C370" s="9">
        <f>IF(A370="",0,SUMIFS(Journal!$G$6:$G$155,Journal!$D$6:$D$155,A370))</f>
        <v/>
      </c>
      <c r="D370" s="9">
        <f>IF(A370="",0,SUMIFS(Journal!$H$6:$H$155,Journal!$D$6:$D$155,A370))</f>
        <v/>
      </c>
      <c r="E370" s="9">
        <f>MAX(C370-D370,0)</f>
        <v/>
      </c>
      <c r="F370" s="9">
        <f>MAX(D370-C370,0)</f>
        <v/>
      </c>
    </row>
    <row r="371">
      <c r="A371">
        <f>IF('Plan comptable'!A371="","",'Plan comptable'!A371)</f>
        <v/>
      </c>
      <c r="B371">
        <f>IF('Plan comptable'!B371="","",'Plan comptable'!B371)</f>
        <v/>
      </c>
      <c r="C371" s="9">
        <f>IF(A371="",0,SUMIFS(Journal!$G$6:$G$155,Journal!$D$6:$D$155,A371))</f>
        <v/>
      </c>
      <c r="D371" s="9">
        <f>IF(A371="",0,SUMIFS(Journal!$H$6:$H$155,Journal!$D$6:$D$155,A371))</f>
        <v/>
      </c>
      <c r="E371" s="9">
        <f>MAX(C371-D371,0)</f>
        <v/>
      </c>
      <c r="F371" s="9">
        <f>MAX(D371-C371,0)</f>
        <v/>
      </c>
    </row>
    <row r="372">
      <c r="A372">
        <f>IF('Plan comptable'!A372="","",'Plan comptable'!A372)</f>
        <v/>
      </c>
      <c r="B372">
        <f>IF('Plan comptable'!B372="","",'Plan comptable'!B372)</f>
        <v/>
      </c>
      <c r="C372" s="9">
        <f>IF(A372="",0,SUMIFS(Journal!$G$6:$G$155,Journal!$D$6:$D$155,A372))</f>
        <v/>
      </c>
      <c r="D372" s="9">
        <f>IF(A372="",0,SUMIFS(Journal!$H$6:$H$155,Journal!$D$6:$D$155,A372))</f>
        <v/>
      </c>
      <c r="E372" s="9">
        <f>MAX(C372-D372,0)</f>
        <v/>
      </c>
      <c r="F372" s="9">
        <f>MAX(D372-C372,0)</f>
        <v/>
      </c>
    </row>
    <row r="373">
      <c r="A373">
        <f>IF('Plan comptable'!A373="","",'Plan comptable'!A373)</f>
        <v/>
      </c>
      <c r="B373">
        <f>IF('Plan comptable'!B373="","",'Plan comptable'!B373)</f>
        <v/>
      </c>
      <c r="C373" s="9">
        <f>IF(A373="",0,SUMIFS(Journal!$G$6:$G$155,Journal!$D$6:$D$155,A373))</f>
        <v/>
      </c>
      <c r="D373" s="9">
        <f>IF(A373="",0,SUMIFS(Journal!$H$6:$H$155,Journal!$D$6:$D$155,A373))</f>
        <v/>
      </c>
      <c r="E373" s="9">
        <f>MAX(C373-D373,0)</f>
        <v/>
      </c>
      <c r="F373" s="9">
        <f>MAX(D373-C373,0)</f>
        <v/>
      </c>
    </row>
    <row r="374">
      <c r="A374">
        <f>IF('Plan comptable'!A374="","",'Plan comptable'!A374)</f>
        <v/>
      </c>
      <c r="B374">
        <f>IF('Plan comptable'!B374="","",'Plan comptable'!B374)</f>
        <v/>
      </c>
      <c r="C374" s="9">
        <f>IF(A374="",0,SUMIFS(Journal!$G$6:$G$155,Journal!$D$6:$D$155,A374))</f>
        <v/>
      </c>
      <c r="D374" s="9">
        <f>IF(A374="",0,SUMIFS(Journal!$H$6:$H$155,Journal!$D$6:$D$155,A374))</f>
        <v/>
      </c>
      <c r="E374" s="9">
        <f>MAX(C374-D374,0)</f>
        <v/>
      </c>
      <c r="F374" s="9">
        <f>MAX(D374-C374,0)</f>
        <v/>
      </c>
    </row>
    <row r="375">
      <c r="A375">
        <f>IF('Plan comptable'!A375="","",'Plan comptable'!A375)</f>
        <v/>
      </c>
      <c r="B375">
        <f>IF('Plan comptable'!B375="","",'Plan comptable'!B375)</f>
        <v/>
      </c>
      <c r="C375" s="9">
        <f>IF(A375="",0,SUMIFS(Journal!$G$6:$G$155,Journal!$D$6:$D$155,A375))</f>
        <v/>
      </c>
      <c r="D375" s="9">
        <f>IF(A375="",0,SUMIFS(Journal!$H$6:$H$155,Journal!$D$6:$D$155,A375))</f>
        <v/>
      </c>
      <c r="E375" s="9">
        <f>MAX(C375-D375,0)</f>
        <v/>
      </c>
      <c r="F375" s="9">
        <f>MAX(D375-C375,0)</f>
        <v/>
      </c>
    </row>
    <row r="376">
      <c r="A376">
        <f>IF('Plan comptable'!A376="","",'Plan comptable'!A376)</f>
        <v/>
      </c>
      <c r="B376">
        <f>IF('Plan comptable'!B376="","",'Plan comptable'!B376)</f>
        <v/>
      </c>
      <c r="C376" s="9">
        <f>IF(A376="",0,SUMIFS(Journal!$G$6:$G$155,Journal!$D$6:$D$155,A376))</f>
        <v/>
      </c>
      <c r="D376" s="9">
        <f>IF(A376="",0,SUMIFS(Journal!$H$6:$H$155,Journal!$D$6:$D$155,A376))</f>
        <v/>
      </c>
      <c r="E376" s="9">
        <f>MAX(C376-D376,0)</f>
        <v/>
      </c>
      <c r="F376" s="9">
        <f>MAX(D376-C376,0)</f>
        <v/>
      </c>
    </row>
    <row r="377">
      <c r="A377">
        <f>IF('Plan comptable'!A377="","",'Plan comptable'!A377)</f>
        <v/>
      </c>
      <c r="B377">
        <f>IF('Plan comptable'!B377="","",'Plan comptable'!B377)</f>
        <v/>
      </c>
      <c r="C377" s="9">
        <f>IF(A377="",0,SUMIFS(Journal!$G$6:$G$155,Journal!$D$6:$D$155,A377))</f>
        <v/>
      </c>
      <c r="D377" s="9">
        <f>IF(A377="",0,SUMIFS(Journal!$H$6:$H$155,Journal!$D$6:$D$155,A377))</f>
        <v/>
      </c>
      <c r="E377" s="9">
        <f>MAX(C377-D377,0)</f>
        <v/>
      </c>
      <c r="F377" s="9">
        <f>MAX(D377-C377,0)</f>
        <v/>
      </c>
    </row>
    <row r="378">
      <c r="A378">
        <f>IF('Plan comptable'!A378="","",'Plan comptable'!A378)</f>
        <v/>
      </c>
      <c r="B378">
        <f>IF('Plan comptable'!B378="","",'Plan comptable'!B378)</f>
        <v/>
      </c>
      <c r="C378" s="9">
        <f>IF(A378="",0,SUMIFS(Journal!$G$6:$G$155,Journal!$D$6:$D$155,A378))</f>
        <v/>
      </c>
      <c r="D378" s="9">
        <f>IF(A378="",0,SUMIFS(Journal!$H$6:$H$155,Journal!$D$6:$D$155,A378))</f>
        <v/>
      </c>
      <c r="E378" s="9">
        <f>MAX(C378-D378,0)</f>
        <v/>
      </c>
      <c r="F378" s="9">
        <f>MAX(D378-C378,0)</f>
        <v/>
      </c>
    </row>
    <row r="379">
      <c r="A379">
        <f>IF('Plan comptable'!A379="","",'Plan comptable'!A379)</f>
        <v/>
      </c>
      <c r="B379">
        <f>IF('Plan comptable'!B379="","",'Plan comptable'!B379)</f>
        <v/>
      </c>
      <c r="C379" s="9">
        <f>IF(A379="",0,SUMIFS(Journal!$G$6:$G$155,Journal!$D$6:$D$155,A379))</f>
        <v/>
      </c>
      <c r="D379" s="9">
        <f>IF(A379="",0,SUMIFS(Journal!$H$6:$H$155,Journal!$D$6:$D$155,A379))</f>
        <v/>
      </c>
      <c r="E379" s="9">
        <f>MAX(C379-D379,0)</f>
        <v/>
      </c>
      <c r="F379" s="9">
        <f>MAX(D379-C379,0)</f>
        <v/>
      </c>
    </row>
    <row r="380">
      <c r="A380">
        <f>IF('Plan comptable'!A380="","",'Plan comptable'!A380)</f>
        <v/>
      </c>
      <c r="B380">
        <f>IF('Plan comptable'!B380="","",'Plan comptable'!B380)</f>
        <v/>
      </c>
      <c r="C380" s="9">
        <f>IF(A380="",0,SUMIFS(Journal!$G$6:$G$155,Journal!$D$6:$D$155,A380))</f>
        <v/>
      </c>
      <c r="D380" s="9">
        <f>IF(A380="",0,SUMIFS(Journal!$H$6:$H$155,Journal!$D$6:$D$155,A380))</f>
        <v/>
      </c>
      <c r="E380" s="9">
        <f>MAX(C380-D380,0)</f>
        <v/>
      </c>
      <c r="F380" s="9">
        <f>MAX(D380-C380,0)</f>
        <v/>
      </c>
    </row>
    <row r="381">
      <c r="A381">
        <f>IF('Plan comptable'!A381="","",'Plan comptable'!A381)</f>
        <v/>
      </c>
      <c r="B381">
        <f>IF('Plan comptable'!B381="","",'Plan comptable'!B381)</f>
        <v/>
      </c>
      <c r="C381" s="9">
        <f>IF(A381="",0,SUMIFS(Journal!$G$6:$G$155,Journal!$D$6:$D$155,A381))</f>
        <v/>
      </c>
      <c r="D381" s="9">
        <f>IF(A381="",0,SUMIFS(Journal!$H$6:$H$155,Journal!$D$6:$D$155,A381))</f>
        <v/>
      </c>
      <c r="E381" s="9">
        <f>MAX(C381-D381,0)</f>
        <v/>
      </c>
      <c r="F381" s="9">
        <f>MAX(D381-C381,0)</f>
        <v/>
      </c>
    </row>
    <row r="382">
      <c r="A382">
        <f>IF('Plan comptable'!A382="","",'Plan comptable'!A382)</f>
        <v/>
      </c>
      <c r="B382">
        <f>IF('Plan comptable'!B382="","",'Plan comptable'!B382)</f>
        <v/>
      </c>
      <c r="C382" s="9">
        <f>IF(A382="",0,SUMIFS(Journal!$G$6:$G$155,Journal!$D$6:$D$155,A382))</f>
        <v/>
      </c>
      <c r="D382" s="9">
        <f>IF(A382="",0,SUMIFS(Journal!$H$6:$H$155,Journal!$D$6:$D$155,A382))</f>
        <v/>
      </c>
      <c r="E382" s="9">
        <f>MAX(C382-D382,0)</f>
        <v/>
      </c>
      <c r="F382" s="9">
        <f>MAX(D382-C382,0)</f>
        <v/>
      </c>
    </row>
    <row r="383">
      <c r="A383">
        <f>IF('Plan comptable'!A383="","",'Plan comptable'!A383)</f>
        <v/>
      </c>
      <c r="B383">
        <f>IF('Plan comptable'!B383="","",'Plan comptable'!B383)</f>
        <v/>
      </c>
      <c r="C383" s="9">
        <f>IF(A383="",0,SUMIFS(Journal!$G$6:$G$155,Journal!$D$6:$D$155,A383))</f>
        <v/>
      </c>
      <c r="D383" s="9">
        <f>IF(A383="",0,SUMIFS(Journal!$H$6:$H$155,Journal!$D$6:$D$155,A383))</f>
        <v/>
      </c>
      <c r="E383" s="9">
        <f>MAX(C383-D383,0)</f>
        <v/>
      </c>
      <c r="F383" s="9">
        <f>MAX(D383-C383,0)</f>
        <v/>
      </c>
    </row>
    <row r="384">
      <c r="A384">
        <f>IF('Plan comptable'!A384="","",'Plan comptable'!A384)</f>
        <v/>
      </c>
      <c r="B384">
        <f>IF('Plan comptable'!B384="","",'Plan comptable'!B384)</f>
        <v/>
      </c>
      <c r="C384" s="9">
        <f>IF(A384="",0,SUMIFS(Journal!$G$6:$G$155,Journal!$D$6:$D$155,A384))</f>
        <v/>
      </c>
      <c r="D384" s="9">
        <f>IF(A384="",0,SUMIFS(Journal!$H$6:$H$155,Journal!$D$6:$D$155,A384))</f>
        <v/>
      </c>
      <c r="E384" s="9">
        <f>MAX(C384-D384,0)</f>
        <v/>
      </c>
      <c r="F384" s="9">
        <f>MAX(D384-C384,0)</f>
        <v/>
      </c>
    </row>
    <row r="385">
      <c r="A385">
        <f>IF('Plan comptable'!A385="","",'Plan comptable'!A385)</f>
        <v/>
      </c>
      <c r="B385">
        <f>IF('Plan comptable'!B385="","",'Plan comptable'!B385)</f>
        <v/>
      </c>
      <c r="C385" s="9">
        <f>IF(A385="",0,SUMIFS(Journal!$G$6:$G$155,Journal!$D$6:$D$155,A385))</f>
        <v/>
      </c>
      <c r="D385" s="9">
        <f>IF(A385="",0,SUMIFS(Journal!$H$6:$H$155,Journal!$D$6:$D$155,A385))</f>
        <v/>
      </c>
      <c r="E385" s="9">
        <f>MAX(C385-D385,0)</f>
        <v/>
      </c>
      <c r="F385" s="9">
        <f>MAX(D385-C385,0)</f>
        <v/>
      </c>
    </row>
    <row r="386">
      <c r="A386">
        <f>IF('Plan comptable'!A386="","",'Plan comptable'!A386)</f>
        <v/>
      </c>
      <c r="B386">
        <f>IF('Plan comptable'!B386="","",'Plan comptable'!B386)</f>
        <v/>
      </c>
      <c r="C386" s="9">
        <f>IF(A386="",0,SUMIFS(Journal!$G$6:$G$155,Journal!$D$6:$D$155,A386))</f>
        <v/>
      </c>
      <c r="D386" s="9">
        <f>IF(A386="",0,SUMIFS(Journal!$H$6:$H$155,Journal!$D$6:$D$155,A386))</f>
        <v/>
      </c>
      <c r="E386" s="9">
        <f>MAX(C386-D386,0)</f>
        <v/>
      </c>
      <c r="F386" s="9">
        <f>MAX(D386-C386,0)</f>
        <v/>
      </c>
    </row>
    <row r="387">
      <c r="A387">
        <f>IF('Plan comptable'!A387="","",'Plan comptable'!A387)</f>
        <v/>
      </c>
      <c r="B387">
        <f>IF('Plan comptable'!B387="","",'Plan comptable'!B387)</f>
        <v/>
      </c>
      <c r="C387" s="9">
        <f>IF(A387="",0,SUMIFS(Journal!$G$6:$G$155,Journal!$D$6:$D$155,A387))</f>
        <v/>
      </c>
      <c r="D387" s="9">
        <f>IF(A387="",0,SUMIFS(Journal!$H$6:$H$155,Journal!$D$6:$D$155,A387))</f>
        <v/>
      </c>
      <c r="E387" s="9">
        <f>MAX(C387-D387,0)</f>
        <v/>
      </c>
      <c r="F387" s="9">
        <f>MAX(D387-C387,0)</f>
        <v/>
      </c>
    </row>
    <row r="388">
      <c r="A388">
        <f>IF('Plan comptable'!A388="","",'Plan comptable'!A388)</f>
        <v/>
      </c>
      <c r="B388">
        <f>IF('Plan comptable'!B388="","",'Plan comptable'!B388)</f>
        <v/>
      </c>
      <c r="C388" s="9">
        <f>IF(A388="",0,SUMIFS(Journal!$G$6:$G$155,Journal!$D$6:$D$155,A388))</f>
        <v/>
      </c>
      <c r="D388" s="9">
        <f>IF(A388="",0,SUMIFS(Journal!$H$6:$H$155,Journal!$D$6:$D$155,A388))</f>
        <v/>
      </c>
      <c r="E388" s="9">
        <f>MAX(C388-D388,0)</f>
        <v/>
      </c>
      <c r="F388" s="9">
        <f>MAX(D388-C388,0)</f>
        <v/>
      </c>
    </row>
    <row r="389">
      <c r="A389">
        <f>IF('Plan comptable'!A389="","",'Plan comptable'!A389)</f>
        <v/>
      </c>
      <c r="B389">
        <f>IF('Plan comptable'!B389="","",'Plan comptable'!B389)</f>
        <v/>
      </c>
      <c r="C389" s="9">
        <f>IF(A389="",0,SUMIFS(Journal!$G$6:$G$155,Journal!$D$6:$D$155,A389))</f>
        <v/>
      </c>
      <c r="D389" s="9">
        <f>IF(A389="",0,SUMIFS(Journal!$H$6:$H$155,Journal!$D$6:$D$155,A389))</f>
        <v/>
      </c>
      <c r="E389" s="9">
        <f>MAX(C389-D389,0)</f>
        <v/>
      </c>
      <c r="F389" s="9">
        <f>MAX(D389-C389,0)</f>
        <v/>
      </c>
    </row>
    <row r="390">
      <c r="A390">
        <f>IF('Plan comptable'!A390="","",'Plan comptable'!A390)</f>
        <v/>
      </c>
      <c r="B390">
        <f>IF('Plan comptable'!B390="","",'Plan comptable'!B390)</f>
        <v/>
      </c>
      <c r="C390" s="9">
        <f>IF(A390="",0,SUMIFS(Journal!$G$6:$G$155,Journal!$D$6:$D$155,A390))</f>
        <v/>
      </c>
      <c r="D390" s="9">
        <f>IF(A390="",0,SUMIFS(Journal!$H$6:$H$155,Journal!$D$6:$D$155,A390))</f>
        <v/>
      </c>
      <c r="E390" s="9">
        <f>MAX(C390-D390,0)</f>
        <v/>
      </c>
      <c r="F390" s="9">
        <f>MAX(D390-C390,0)</f>
        <v/>
      </c>
    </row>
    <row r="391">
      <c r="A391">
        <f>IF('Plan comptable'!A391="","",'Plan comptable'!A391)</f>
        <v/>
      </c>
      <c r="B391">
        <f>IF('Plan comptable'!B391="","",'Plan comptable'!B391)</f>
        <v/>
      </c>
      <c r="C391" s="9">
        <f>IF(A391="",0,SUMIFS(Journal!$G$6:$G$155,Journal!$D$6:$D$155,A391))</f>
        <v/>
      </c>
      <c r="D391" s="9">
        <f>IF(A391="",0,SUMIFS(Journal!$H$6:$H$155,Journal!$D$6:$D$155,A391))</f>
        <v/>
      </c>
      <c r="E391" s="9">
        <f>MAX(C391-D391,0)</f>
        <v/>
      </c>
      <c r="F391" s="9">
        <f>MAX(D391-C391,0)</f>
        <v/>
      </c>
    </row>
    <row r="392">
      <c r="A392">
        <f>IF('Plan comptable'!A392="","",'Plan comptable'!A392)</f>
        <v/>
      </c>
      <c r="B392">
        <f>IF('Plan comptable'!B392="","",'Plan comptable'!B392)</f>
        <v/>
      </c>
      <c r="C392" s="9">
        <f>IF(A392="",0,SUMIFS(Journal!$G$6:$G$155,Journal!$D$6:$D$155,A392))</f>
        <v/>
      </c>
      <c r="D392" s="9">
        <f>IF(A392="",0,SUMIFS(Journal!$H$6:$H$155,Journal!$D$6:$D$155,A392))</f>
        <v/>
      </c>
      <c r="E392" s="9">
        <f>MAX(C392-D392,0)</f>
        <v/>
      </c>
      <c r="F392" s="9">
        <f>MAX(D392-C392,0)</f>
        <v/>
      </c>
    </row>
    <row r="393">
      <c r="A393">
        <f>IF('Plan comptable'!A393="","",'Plan comptable'!A393)</f>
        <v/>
      </c>
      <c r="B393">
        <f>IF('Plan comptable'!B393="","",'Plan comptable'!B393)</f>
        <v/>
      </c>
      <c r="C393" s="9">
        <f>IF(A393="",0,SUMIFS(Journal!$G$6:$G$155,Journal!$D$6:$D$155,A393))</f>
        <v/>
      </c>
      <c r="D393" s="9">
        <f>IF(A393="",0,SUMIFS(Journal!$H$6:$H$155,Journal!$D$6:$D$155,A393))</f>
        <v/>
      </c>
      <c r="E393" s="9">
        <f>MAX(C393-D393,0)</f>
        <v/>
      </c>
      <c r="F393" s="9">
        <f>MAX(D393-C393,0)</f>
        <v/>
      </c>
    </row>
    <row r="394">
      <c r="A394">
        <f>IF('Plan comptable'!A394="","",'Plan comptable'!A394)</f>
        <v/>
      </c>
      <c r="B394">
        <f>IF('Plan comptable'!B394="","",'Plan comptable'!B394)</f>
        <v/>
      </c>
      <c r="C394" s="9">
        <f>IF(A394="",0,SUMIFS(Journal!$G$6:$G$155,Journal!$D$6:$D$155,A394))</f>
        <v/>
      </c>
      <c r="D394" s="9">
        <f>IF(A394="",0,SUMIFS(Journal!$H$6:$H$155,Journal!$D$6:$D$155,A394))</f>
        <v/>
      </c>
      <c r="E394" s="9">
        <f>MAX(C394-D394,0)</f>
        <v/>
      </c>
      <c r="F394" s="9">
        <f>MAX(D394-C394,0)</f>
        <v/>
      </c>
    </row>
    <row r="395">
      <c r="A395">
        <f>IF('Plan comptable'!A395="","",'Plan comptable'!A395)</f>
        <v/>
      </c>
      <c r="B395">
        <f>IF('Plan comptable'!B395="","",'Plan comptable'!B395)</f>
        <v/>
      </c>
      <c r="C395" s="9">
        <f>IF(A395="",0,SUMIFS(Journal!$G$6:$G$155,Journal!$D$6:$D$155,A395))</f>
        <v/>
      </c>
      <c r="D395" s="9">
        <f>IF(A395="",0,SUMIFS(Journal!$H$6:$H$155,Journal!$D$6:$D$155,A395))</f>
        <v/>
      </c>
      <c r="E395" s="9">
        <f>MAX(C395-D395,0)</f>
        <v/>
      </c>
      <c r="F395" s="9">
        <f>MAX(D395-C395,0)</f>
        <v/>
      </c>
    </row>
    <row r="396">
      <c r="A396">
        <f>IF('Plan comptable'!A396="","",'Plan comptable'!A396)</f>
        <v/>
      </c>
      <c r="B396">
        <f>IF('Plan comptable'!B396="","",'Plan comptable'!B396)</f>
        <v/>
      </c>
      <c r="C396" s="9">
        <f>IF(A396="",0,SUMIFS(Journal!$G$6:$G$155,Journal!$D$6:$D$155,A396))</f>
        <v/>
      </c>
      <c r="D396" s="9">
        <f>IF(A396="",0,SUMIFS(Journal!$H$6:$H$155,Journal!$D$6:$D$155,A396))</f>
        <v/>
      </c>
      <c r="E396" s="9">
        <f>MAX(C396-D396,0)</f>
        <v/>
      </c>
      <c r="F396" s="9">
        <f>MAX(D396-C396,0)</f>
        <v/>
      </c>
    </row>
    <row r="397">
      <c r="A397">
        <f>IF('Plan comptable'!A397="","",'Plan comptable'!A397)</f>
        <v/>
      </c>
      <c r="B397">
        <f>IF('Plan comptable'!B397="","",'Plan comptable'!B397)</f>
        <v/>
      </c>
      <c r="C397" s="9">
        <f>IF(A397="",0,SUMIFS(Journal!$G$6:$G$155,Journal!$D$6:$D$155,A397))</f>
        <v/>
      </c>
      <c r="D397" s="9">
        <f>IF(A397="",0,SUMIFS(Journal!$H$6:$H$155,Journal!$D$6:$D$155,A397))</f>
        <v/>
      </c>
      <c r="E397" s="9">
        <f>MAX(C397-D397,0)</f>
        <v/>
      </c>
      <c r="F397" s="9">
        <f>MAX(D397-C397,0)</f>
        <v/>
      </c>
    </row>
    <row r="398">
      <c r="A398">
        <f>IF('Plan comptable'!A398="","",'Plan comptable'!A398)</f>
        <v/>
      </c>
      <c r="B398">
        <f>IF('Plan comptable'!B398="","",'Plan comptable'!B398)</f>
        <v/>
      </c>
      <c r="C398" s="9">
        <f>IF(A398="",0,SUMIFS(Journal!$G$6:$G$155,Journal!$D$6:$D$155,A398))</f>
        <v/>
      </c>
      <c r="D398" s="9">
        <f>IF(A398="",0,SUMIFS(Journal!$H$6:$H$155,Journal!$D$6:$D$155,A398))</f>
        <v/>
      </c>
      <c r="E398" s="9">
        <f>MAX(C398-D398,0)</f>
        <v/>
      </c>
      <c r="F398" s="9">
        <f>MAX(D398-C398,0)</f>
        <v/>
      </c>
    </row>
    <row r="399">
      <c r="A399">
        <f>IF('Plan comptable'!A399="","",'Plan comptable'!A399)</f>
        <v/>
      </c>
      <c r="B399">
        <f>IF('Plan comptable'!B399="","",'Plan comptable'!B399)</f>
        <v/>
      </c>
      <c r="C399" s="9">
        <f>IF(A399="",0,SUMIFS(Journal!$G$6:$G$155,Journal!$D$6:$D$155,A399))</f>
        <v/>
      </c>
      <c r="D399" s="9">
        <f>IF(A399="",0,SUMIFS(Journal!$H$6:$H$155,Journal!$D$6:$D$155,A399))</f>
        <v/>
      </c>
      <c r="E399" s="9">
        <f>MAX(C399-D399,0)</f>
        <v/>
      </c>
      <c r="F399" s="9">
        <f>MAX(D399-C399,0)</f>
        <v/>
      </c>
    </row>
    <row r="400">
      <c r="A400">
        <f>IF('Plan comptable'!A400="","",'Plan comptable'!A400)</f>
        <v/>
      </c>
      <c r="B400">
        <f>IF('Plan comptable'!B400="","",'Plan comptable'!B400)</f>
        <v/>
      </c>
      <c r="C400" s="9">
        <f>IF(A400="",0,SUMIFS(Journal!$G$6:$G$155,Journal!$D$6:$D$155,A400))</f>
        <v/>
      </c>
      <c r="D400" s="9">
        <f>IF(A400="",0,SUMIFS(Journal!$H$6:$H$155,Journal!$D$6:$D$155,A400))</f>
        <v/>
      </c>
      <c r="E400" s="9">
        <f>MAX(C400-D400,0)</f>
        <v/>
      </c>
      <c r="F400" s="9">
        <f>MAX(D400-C400,0)</f>
        <v/>
      </c>
    </row>
    <row r="402">
      <c r="B402" s="3" t="inlineStr">
        <is>
          <t>TOTAUX</t>
        </is>
      </c>
      <c r="C402" s="7">
        <f>SUM(C6:C400)</f>
        <v/>
      </c>
      <c r="D402" s="7">
        <f>SUM(D6:D400)</f>
        <v/>
      </c>
      <c r="E402" s="7">
        <f>SUM(E6:E400)</f>
        <v/>
      </c>
      <c r="F402" s="7">
        <f>SUM(F6:F400)</f>
        <v/>
      </c>
    </row>
  </sheetData>
  <conditionalFormatting sqref="I6:I8">
    <cfRule type="expression" priority="1" dxfId="0">
      <formula>I6&lt;&gt;"OK"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Lettra</dc:creator>
  <dc:title xmlns:dc="http://purl.org/dc/elements/1.1/">Lettra Lite · Kit comptable SYSCOHADA révisé v1.1</dc:title>
  <dcterms:created xmlns:dcterms="http://purl.org/dc/terms/" xmlns:xsi="http://www.w3.org/2001/XMLSchema-instance" xsi:type="dcterms:W3CDTF">2026-11-02T16:31:01Z</dcterms:created>
  <dcterms:modified xmlns:dcterms="http://purl.org/dc/terms/" xmlns:xsi="http://www.w3.org/2001/XMLSchema-instance" xsi:type="dcterms:W3CDTF">2026-11-02T16:31:01Z</dcterms:modified>
</cp:coreProperties>
</file>